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OUNTER\Desktop\jefe documentos\"/>
    </mc:Choice>
  </mc:AlternateContent>
  <bookViews>
    <workbookView xWindow="0" yWindow="0" windowWidth="23040" windowHeight="9072" xr2:uid="{7BD782B9-3B84-4BBF-BA65-BE3755A71602}"/>
  </bookViews>
  <sheets>
    <sheet name="ESTAD. DE SITUACIÓN FINANCIERA" sheetId="1" r:id="rId1"/>
    <sheet name="ESTAD. DE ACTIVIDADES" sheetId="2" r:id="rId2"/>
    <sheet name="ESTAD. GASTOS FUNCIONAMIENTO" sheetId="3" r:id="rId3"/>
    <sheet name="ESTAD. DE FLUJOS DE EFECTIVO   " sheetId="4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4" l="1"/>
  <c r="B59" i="4"/>
  <c r="D55" i="4"/>
  <c r="B55" i="4"/>
  <c r="D53" i="4"/>
  <c r="B53" i="4"/>
  <c r="B41" i="2"/>
  <c r="B17" i="3"/>
  <c r="B31" i="4"/>
  <c r="B41" i="4"/>
  <c r="D41" i="4"/>
  <c r="D31" i="4"/>
  <c r="F47" i="3"/>
  <c r="H47" i="3"/>
  <c r="H28" i="2"/>
  <c r="H27" i="2"/>
  <c r="H26" i="2"/>
  <c r="H22" i="2"/>
  <c r="J10" i="3"/>
  <c r="B47" i="3"/>
  <c r="J45" i="3"/>
  <c r="J44" i="3"/>
  <c r="J43" i="3"/>
  <c r="J41" i="3"/>
  <c r="J40" i="3"/>
  <c r="J39" i="3"/>
  <c r="J37" i="3"/>
  <c r="J36" i="3"/>
  <c r="J35" i="3"/>
  <c r="J34" i="3"/>
  <c r="J33" i="3"/>
  <c r="J32" i="3"/>
  <c r="J31" i="3"/>
  <c r="J30" i="3"/>
  <c r="J28" i="3"/>
  <c r="J29" i="3"/>
  <c r="J26" i="3"/>
  <c r="J25" i="3"/>
  <c r="J24" i="3"/>
  <c r="J23" i="3"/>
  <c r="J22" i="3"/>
  <c r="J20" i="3"/>
  <c r="J19" i="3"/>
  <c r="J18" i="3"/>
  <c r="H17" i="3"/>
  <c r="F17" i="3"/>
  <c r="D17" i="3"/>
  <c r="D47" i="3" s="1"/>
  <c r="J15" i="3"/>
  <c r="J14" i="3"/>
  <c r="J13" i="3"/>
  <c r="J11" i="3"/>
  <c r="J17" i="3" l="1"/>
  <c r="J47" i="3" s="1"/>
  <c r="H44" i="2"/>
  <c r="F44" i="2"/>
  <c r="D44" i="2"/>
  <c r="B44" i="2"/>
  <c r="H41" i="2"/>
  <c r="F41" i="2"/>
  <c r="D41" i="2"/>
  <c r="H39" i="2"/>
  <c r="H38" i="2"/>
  <c r="H35" i="2"/>
  <c r="H34" i="2"/>
  <c r="H30" i="2"/>
  <c r="F30" i="2"/>
  <c r="D30" i="2"/>
  <c r="B30" i="2"/>
  <c r="H29" i="2"/>
  <c r="D26" i="2"/>
  <c r="H20" i="2"/>
  <c r="H19" i="2"/>
  <c r="H18" i="2"/>
  <c r="H17" i="2"/>
  <c r="H16" i="2"/>
  <c r="H15" i="2"/>
  <c r="H14" i="2"/>
  <c r="H13" i="2"/>
  <c r="H12" i="2"/>
  <c r="H11" i="2"/>
  <c r="D41" i="1"/>
  <c r="B41" i="1"/>
  <c r="D30" i="1"/>
  <c r="B30" i="1"/>
  <c r="D20" i="1"/>
  <c r="D44" i="1" s="1"/>
  <c r="B20" i="1"/>
  <c r="B44" i="1" s="1"/>
</calcChain>
</file>

<file path=xl/sharedStrings.xml><?xml version="1.0" encoding="utf-8"?>
<sst xmlns="http://schemas.openxmlformats.org/spreadsheetml/2006/main" count="173" uniqueCount="147">
  <si>
    <t>ACTIVOS</t>
  </si>
  <si>
    <t>Efectivo y equivalentes de efectivo</t>
  </si>
  <si>
    <t>Inversiones a corto plazo</t>
  </si>
  <si>
    <t>Cuentas por cobrar</t>
  </si>
  <si>
    <t>Gastos anticipados</t>
  </si>
  <si>
    <t>Compromisos incondicionales para aportar</t>
  </si>
  <si>
    <t>Efectivo restringido para la compra de equipo de</t>
  </si>
  <si>
    <t>Inversiones a largo plazo</t>
  </si>
  <si>
    <t>Contribución por cobrar — fideicomiso de caridad</t>
  </si>
  <si>
    <t>Depósitos en bienes en arrendamiento y otros</t>
  </si>
  <si>
    <t>Propiedades y equipo</t>
  </si>
  <si>
    <t>TOTAL ACTIVOS</t>
  </si>
  <si>
    <t>PASIVOS</t>
  </si>
  <si>
    <t>Cuentas por pagar</t>
  </si>
  <si>
    <t>Pasivos laborales</t>
  </si>
  <si>
    <t>Anticipos reembolsables</t>
  </si>
  <si>
    <t>Deuda a largo plazo</t>
  </si>
  <si>
    <t>TOTAL PASIVOS</t>
  </si>
  <si>
    <t>ACTIVOS NETOS</t>
  </si>
  <si>
    <t>Sin restricciones</t>
  </si>
  <si>
    <t>Temporalmente restringidos</t>
  </si>
  <si>
    <t>Permanentemente restringidos</t>
  </si>
  <si>
    <t>TOTAL ACTIVOS NETOS</t>
  </si>
  <si>
    <t>TOTAL PASIVOS Y ACTIVOS NETOS</t>
  </si>
  <si>
    <t>20x7</t>
  </si>
  <si>
    <t>20x6</t>
  </si>
  <si>
    <t xml:space="preserve">  Al 31 de Diciembre de _______</t>
  </si>
  <si>
    <t>ESTADO DE SITUACIÓN FINANCIERA</t>
  </si>
  <si>
    <t>(En miles de pesos)</t>
  </si>
  <si>
    <t>FUNDACIÓN XXXXXX</t>
  </si>
  <si>
    <t xml:space="preserve">      - Asignados para el nuevo programa de desarrollo</t>
  </si>
  <si>
    <t xml:space="preserve">      - No asignados</t>
  </si>
  <si>
    <t>INGRESOS, GANANCIAS Y OTRAS AYUDAS</t>
  </si>
  <si>
    <t>Total</t>
  </si>
  <si>
    <t>Contribuciones</t>
  </si>
  <si>
    <t>Grupo Económico Nacional</t>
  </si>
  <si>
    <t>Para nueva sede</t>
  </si>
  <si>
    <t>Para campañas de búsqueda de fondos</t>
  </si>
  <si>
    <t>Para adquisición de equipo</t>
  </si>
  <si>
    <t>Para aportes permanentes</t>
  </si>
  <si>
    <t>Otros</t>
  </si>
  <si>
    <t>Asistencia financiera distrital</t>
  </si>
  <si>
    <t>Cuotas de afiliación</t>
  </si>
  <si>
    <t>Rendimiento de inversiones</t>
  </si>
  <si>
    <t>Cambio en el valor de acuerdos de fideicomisos de caridad</t>
  </si>
  <si>
    <t>Activos netos liberados de restricciones</t>
  </si>
  <si>
    <t>Restricciones satisfechas por recibos de fideicomisos de caridad</t>
  </si>
  <si>
    <t>Restricciones satisfechas por pagos</t>
  </si>
  <si>
    <t>TOTAL DE INGRESOS, GANANCIAS Y OTRAS AYUDAS</t>
  </si>
  <si>
    <t>GASTOS</t>
  </si>
  <si>
    <t>Servicios principales</t>
  </si>
  <si>
    <t>Servicios de apoyo</t>
  </si>
  <si>
    <t>TOTAL GASTOS</t>
  </si>
  <si>
    <t>CAMBIO EN LOS ACTIVOS NETOS</t>
  </si>
  <si>
    <t>ACTIVOS NETOS AL INICIO DEL AÑO</t>
  </si>
  <si>
    <t>ACTIVOS NETOS AL FINAL DEL AÑO</t>
  </si>
  <si>
    <t>ESTADO DE ACTIVIDADES</t>
  </si>
  <si>
    <t>Año terminado el 31 de diciembre de 20X7</t>
  </si>
  <si>
    <t>Sin Restricciones</t>
  </si>
  <si>
    <t>Permanentemente Restringido</t>
  </si>
  <si>
    <t>Temporalmente Restringido</t>
  </si>
  <si>
    <t xml:space="preserve">Caducidad de la restricción de tiempo </t>
  </si>
  <si>
    <t xml:space="preserve">                       - Grupo Económico Nacional</t>
  </si>
  <si>
    <t xml:space="preserve">          Mujeres y niños</t>
  </si>
  <si>
    <t xml:space="preserve">          Hombres</t>
  </si>
  <si>
    <t xml:space="preserve">         Administración y generales</t>
  </si>
  <si>
    <t xml:space="preserve">         Recaudación de fondos</t>
  </si>
  <si>
    <t>FUNDACIÓN XXXXX</t>
  </si>
  <si>
    <t>ESTADO DE GASTOS DE FUNCIONAMIENTO</t>
  </si>
  <si>
    <t>Año terminado el 31 de diciembre, 20X7</t>
  </si>
  <si>
    <t>Hombres</t>
  </si>
  <si>
    <t>Recaudación de fondos</t>
  </si>
  <si>
    <t>Laborales y otros gastos relacionados</t>
  </si>
  <si>
    <t>Laborales</t>
  </si>
  <si>
    <t>Beneficios a los empleados</t>
  </si>
  <si>
    <t>Formación y entrenamiento</t>
  </si>
  <si>
    <t>Depreciación</t>
  </si>
  <si>
    <t>Alimentos</t>
  </si>
  <si>
    <t>Seguros</t>
  </si>
  <si>
    <t>Intereses</t>
  </si>
  <si>
    <t>Mantenimiento de equipos</t>
  </si>
  <si>
    <t>Servicios públicos y otros</t>
  </si>
  <si>
    <t>Electricidad</t>
  </si>
  <si>
    <t>Gas</t>
  </si>
  <si>
    <t>Aseo y seguridad</t>
  </si>
  <si>
    <t>Mantenimiento</t>
  </si>
  <si>
    <t>Arrendamientos</t>
  </si>
  <si>
    <t>Acueducto y alcantarillado</t>
  </si>
  <si>
    <t>Teléfono</t>
  </si>
  <si>
    <t>Correos</t>
  </si>
  <si>
    <t>Útiles y papelería</t>
  </si>
  <si>
    <t>Asistencia específica</t>
  </si>
  <si>
    <t>Suministros</t>
  </si>
  <si>
    <t>Limpieza</t>
  </si>
  <si>
    <t>Oficina</t>
  </si>
  <si>
    <t>Transporte</t>
  </si>
  <si>
    <t>Combustible</t>
  </si>
  <si>
    <t>Reparaciones y otros</t>
  </si>
  <si>
    <t>relacionados</t>
  </si>
  <si>
    <t>Mujeres y niños</t>
  </si>
  <si>
    <t>Servicios Principales</t>
  </si>
  <si>
    <t xml:space="preserve">           - Prestaciones sociales y parafiscales</t>
  </si>
  <si>
    <t xml:space="preserve">           - Otros</t>
  </si>
  <si>
    <t xml:space="preserve">           - Médicos</t>
  </si>
  <si>
    <t xml:space="preserve">           - A tiempo parcial</t>
  </si>
  <si>
    <t xml:space="preserve">           - A tiempo completo</t>
  </si>
  <si>
    <t xml:space="preserve">            - Incendio y terremoto</t>
  </si>
  <si>
    <t xml:space="preserve">            - Vehículos</t>
  </si>
  <si>
    <t xml:space="preserve">            - Vida a empleados</t>
  </si>
  <si>
    <t>Administración y generales</t>
  </si>
  <si>
    <t>ESTADO DE FLUJOS DE EFECTIVO</t>
  </si>
  <si>
    <t>Años que terminaron el 31 de diciembre</t>
  </si>
  <si>
    <t>FLUJOS DE EFECTIVO DE ACTIVIDADES DE OPERACIÓN</t>
  </si>
  <si>
    <t>Aumento de activos netos</t>
  </si>
  <si>
    <t>Ajustes para conciliar los resultados netos con el efectivo neto provisto por las actividades de operación:</t>
  </si>
  <si>
    <t>Amortización del descuento en acuerdos de donación con interés</t>
  </si>
  <si>
    <t>Vehículos recibidos en donación incluidos en contribuciones</t>
  </si>
  <si>
    <t>Utilidades no realizadas en inversiones</t>
  </si>
  <si>
    <t>(Aumento) disminución en activos de operación:</t>
  </si>
  <si>
    <t>Compromisos incondicionales sin restricciones para aportar</t>
  </si>
  <si>
    <t>Financiación del Grupo Económico Nacional para el próximo año</t>
  </si>
  <si>
    <t>Contribuciones por cobrar — fideicomisos de caridad</t>
  </si>
  <si>
    <t>Aumento (disminución) en pasivos de operación:</t>
  </si>
  <si>
    <t>Contribuciones restringidas para propósitos a largo plazo:</t>
  </si>
  <si>
    <t>Amortización del descuento en compromisos incondicionales para aportar</t>
  </si>
  <si>
    <t>EFECTIVO NETO PROVISTO POR ACTIVIDADES DE OPERACIÓN</t>
  </si>
  <si>
    <t>FLUJOS DE EFECTIVO DE ACTIVIDADES DE INVERSIÓN</t>
  </si>
  <si>
    <t>Inversiones a corto plazo, netas</t>
  </si>
  <si>
    <t>Compras de inversiones a largo plazo</t>
  </si>
  <si>
    <t>Producto de la redención de inversiones a largo plazo</t>
  </si>
  <si>
    <t>Pagos de bienes y equipos</t>
  </si>
  <si>
    <t>Adquisición de bienes restringidos a la inversión en inmuebles y equipo</t>
  </si>
  <si>
    <t>EFECTIVO NETO UTILIZADO POR ACTIVIDADES DE INVERSIÓN</t>
  </si>
  <si>
    <t>FLUJOS DE EFECTIVO DE ACTIVIDADES DE FINANCIAMIENTO</t>
  </si>
  <si>
    <t>Recaudo de contribuciones restringidas para propósitos a largo plazo:</t>
  </si>
  <si>
    <t>Campaña de búsqueda de fondos</t>
  </si>
  <si>
    <t>Nuevo refugio de hombres</t>
  </si>
  <si>
    <t>Compra de equipo</t>
  </si>
  <si>
    <t>Aportes permanentes</t>
  </si>
  <si>
    <t>Pagos de obligaciones bancarias</t>
  </si>
  <si>
    <t>Pagos de otras obligaciones financieras</t>
  </si>
  <si>
    <t>EFECTIVO NETO GENERADO POR ACTIVIDADES DE FINANCIAMIENTO</t>
  </si>
  <si>
    <t>AUMENTO NETO (DISMINUCIÓN) EN EFECTIVO Y EQUIVALENTES</t>
  </si>
  <si>
    <t>EFECTIVO Y EQUIVALENTES DE EFECTIVO AL COMIENZO</t>
  </si>
  <si>
    <t>EFECTIVO Y EQUIVALENTES DE EFECTIVO AL FINAL</t>
  </si>
  <si>
    <t>LLENAR LOS ESPACIOS EN COLOR GRIS</t>
  </si>
  <si>
    <t>Las notas adjuntas forman parte de estos estados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</si>
</sst>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u/>
      <sz val="11"/>
      <color theme="1"/>
      <name val="Arial"/>
      <family val="2"/>
    </font>
    <font>
      <u val="singleAccounting"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 val="singleAccounting"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164" fontId="2" fillId="2" borderId="0" xfId="1" applyNumberFormat="1" applyFont="1" applyFill="1"/>
    <xf numFmtId="0" fontId="2" fillId="2" borderId="0" xfId="0" applyFont="1" applyFill="1"/>
    <xf numFmtId="164" fontId="3" fillId="2" borderId="0" xfId="1" applyNumberFormat="1" applyFont="1" applyFill="1" applyBorder="1" applyAlignment="1">
      <alignment horizontal="center" vertical="center"/>
    </xf>
    <xf numFmtId="164" fontId="2" fillId="2" borderId="0" xfId="1" applyNumberFormat="1" applyFont="1" applyFill="1" applyBorder="1"/>
    <xf numFmtId="164" fontId="2" fillId="2" borderId="0" xfId="1" quotePrefix="1" applyNumberFormat="1" applyFont="1" applyFill="1" applyBorder="1"/>
    <xf numFmtId="164" fontId="2" fillId="2" borderId="2" xfId="1" applyNumberFormat="1" applyFont="1" applyFill="1" applyBorder="1"/>
    <xf numFmtId="164" fontId="7" fillId="2" borderId="1" xfId="1" applyNumberFormat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wrapText="1"/>
    </xf>
    <xf numFmtId="164" fontId="7" fillId="2" borderId="1" xfId="1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6" xfId="0" applyFont="1" applyFill="1" applyBorder="1"/>
    <xf numFmtId="0" fontId="3" fillId="2" borderId="6" xfId="0" applyFont="1" applyFill="1" applyBorder="1" applyAlignment="1">
      <alignment horizontal="center" vertical="center"/>
    </xf>
    <xf numFmtId="164" fontId="7" fillId="2" borderId="0" xfId="1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6" xfId="0" applyFont="1" applyFill="1" applyBorder="1" applyAlignment="1"/>
    <xf numFmtId="0" fontId="3" fillId="2" borderId="6" xfId="0" applyFont="1" applyFill="1" applyBorder="1" applyAlignment="1">
      <alignment wrapText="1"/>
    </xf>
    <xf numFmtId="0" fontId="3" fillId="2" borderId="6" xfId="0" applyFont="1" applyFill="1" applyBorder="1"/>
    <xf numFmtId="164" fontId="6" fillId="2" borderId="0" xfId="1" applyNumberFormat="1" applyFont="1" applyFill="1" applyBorder="1"/>
    <xf numFmtId="164" fontId="5" fillId="2" borderId="0" xfId="1" applyNumberFormat="1" applyFont="1" applyFill="1" applyBorder="1"/>
    <xf numFmtId="0" fontId="5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0" xfId="0" applyFont="1" applyFill="1" applyBorder="1"/>
    <xf numFmtId="164" fontId="2" fillId="2" borderId="7" xfId="1" applyNumberFormat="1" applyFont="1" applyFill="1" applyBorder="1"/>
    <xf numFmtId="0" fontId="4" fillId="2" borderId="6" xfId="0" applyFont="1" applyFill="1" applyBorder="1"/>
    <xf numFmtId="164" fontId="2" fillId="2" borderId="9" xfId="1" applyNumberFormat="1" applyFont="1" applyFill="1" applyBorder="1"/>
    <xf numFmtId="0" fontId="3" fillId="2" borderId="0" xfId="0" applyFont="1" applyFill="1"/>
    <xf numFmtId="164" fontId="8" fillId="2" borderId="0" xfId="1" applyNumberFormat="1" applyFont="1" applyFill="1" applyBorder="1" applyAlignment="1">
      <alignment horizontal="center"/>
    </xf>
    <xf numFmtId="0" fontId="3" fillId="2" borderId="7" xfId="0" applyFont="1" applyFill="1" applyBorder="1"/>
    <xf numFmtId="0" fontId="2" fillId="3" borderId="0" xfId="0" applyFont="1" applyFill="1"/>
    <xf numFmtId="164" fontId="3" fillId="2" borderId="0" xfId="1" applyNumberFormat="1" applyFont="1" applyFill="1" applyBorder="1" applyAlignment="1">
      <alignment horizontal="center" vertical="center" wrapText="1"/>
    </xf>
    <xf numFmtId="164" fontId="9" fillId="2" borderId="0" xfId="1" applyNumberFormat="1" applyFont="1" applyFill="1" applyBorder="1"/>
    <xf numFmtId="164" fontId="10" fillId="2" borderId="0" xfId="1" applyNumberFormat="1" applyFont="1" applyFill="1" applyBorder="1"/>
    <xf numFmtId="164" fontId="11" fillId="2" borderId="0" xfId="1" applyNumberFormat="1" applyFont="1" applyFill="1" applyBorder="1"/>
    <xf numFmtId="43" fontId="2" fillId="2" borderId="0" xfId="1" applyFont="1" applyFill="1"/>
    <xf numFmtId="43" fontId="2" fillId="2" borderId="2" xfId="1" applyFont="1" applyFill="1" applyBorder="1"/>
    <xf numFmtId="43" fontId="10" fillId="2" borderId="2" xfId="1" applyFont="1" applyFill="1" applyBorder="1"/>
    <xf numFmtId="0" fontId="10" fillId="2" borderId="0" xfId="0" applyFont="1" applyFill="1"/>
    <xf numFmtId="43" fontId="2" fillId="3" borderId="2" xfId="1" applyFont="1" applyFill="1" applyBorder="1"/>
    <xf numFmtId="43" fontId="2" fillId="2" borderId="0" xfId="1" applyFont="1" applyFill="1" applyBorder="1"/>
    <xf numFmtId="43" fontId="12" fillId="2" borderId="0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wrapText="1"/>
    </xf>
    <xf numFmtId="43" fontId="10" fillId="2" borderId="0" xfId="1" applyFont="1" applyFill="1" applyBorder="1"/>
    <xf numFmtId="0" fontId="10" fillId="2" borderId="6" xfId="0" applyFont="1" applyFill="1" applyBorder="1"/>
    <xf numFmtId="0" fontId="10" fillId="2" borderId="7" xfId="0" applyFont="1" applyFill="1" applyBorder="1"/>
    <xf numFmtId="164" fontId="2" fillId="3" borderId="0" xfId="1" applyNumberFormat="1" applyFont="1" applyFill="1" applyBorder="1"/>
    <xf numFmtId="164" fontId="2" fillId="3" borderId="2" xfId="1" applyNumberFormat="1" applyFont="1" applyFill="1" applyBorder="1"/>
    <xf numFmtId="165" fontId="2" fillId="3" borderId="0" xfId="1" applyNumberFormat="1" applyFont="1" applyFill="1" applyBorder="1"/>
    <xf numFmtId="165" fontId="2" fillId="3" borderId="2" xfId="1" applyNumberFormat="1" applyFont="1" applyFill="1" applyBorder="1"/>
    <xf numFmtId="164" fontId="2" fillId="0" borderId="0" xfId="1" applyNumberFormat="1" applyFont="1" applyFill="1" applyBorder="1"/>
    <xf numFmtId="164" fontId="2" fillId="3" borderId="0" xfId="1" quotePrefix="1" applyNumberFormat="1" applyFont="1" applyFill="1" applyBorder="1" applyAlignment="1">
      <alignment horizontal="right"/>
    </xf>
    <xf numFmtId="43" fontId="2" fillId="3" borderId="0" xfId="1" applyFont="1" applyFill="1" applyBorder="1"/>
    <xf numFmtId="164" fontId="2" fillId="2" borderId="1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164" fontId="8" fillId="2" borderId="0" xfId="1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8EFA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9CF95-B5C8-40A3-AFB1-7919052DB5CD}">
  <dimension ref="A1:F51"/>
  <sheetViews>
    <sheetView tabSelected="1" topLeftCell="A37" workbookViewId="0">
      <selection activeCell="D63" sqref="D63"/>
    </sheetView>
  </sheetViews>
  <sheetFormatPr baseColWidth="10" defaultColWidth="19.5546875" defaultRowHeight="13.8" x14ac:dyDescent="0.25"/>
  <cols>
    <col min="1" max="1" width="47.6640625" style="2" customWidth="1"/>
    <col min="2" max="2" width="19.5546875" style="1"/>
    <col min="3" max="3" width="6.33203125" style="4" customWidth="1"/>
    <col min="4" max="4" width="19.5546875" style="1"/>
    <col min="5" max="5" width="11.5546875" style="1" customWidth="1"/>
    <col min="6" max="6" width="19.5546875" style="1"/>
    <col min="7" max="16384" width="19.5546875" style="2"/>
  </cols>
  <sheetData>
    <row r="1" spans="1:5" ht="14.4" customHeight="1" x14ac:dyDescent="0.25">
      <c r="A1" s="59" t="s">
        <v>29</v>
      </c>
      <c r="B1" s="60"/>
      <c r="C1" s="60"/>
      <c r="D1" s="60"/>
      <c r="E1" s="61"/>
    </row>
    <row r="2" spans="1:5" x14ac:dyDescent="0.25">
      <c r="A2" s="62" t="s">
        <v>27</v>
      </c>
      <c r="B2" s="63"/>
      <c r="C2" s="63"/>
      <c r="D2" s="63"/>
      <c r="E2" s="64"/>
    </row>
    <row r="3" spans="1:5" x14ac:dyDescent="0.25">
      <c r="A3" s="62" t="s">
        <v>28</v>
      </c>
      <c r="B3" s="63"/>
      <c r="C3" s="63"/>
      <c r="D3" s="63"/>
      <c r="E3" s="64"/>
    </row>
    <row r="4" spans="1:5" x14ac:dyDescent="0.25">
      <c r="A4" s="14"/>
      <c r="B4" s="4"/>
      <c r="D4" s="4"/>
      <c r="E4" s="29"/>
    </row>
    <row r="5" spans="1:5" x14ac:dyDescent="0.25">
      <c r="A5" s="14"/>
      <c r="B5" s="58" t="s">
        <v>26</v>
      </c>
      <c r="C5" s="58"/>
      <c r="D5" s="58"/>
      <c r="E5" s="29"/>
    </row>
    <row r="6" spans="1:5" x14ac:dyDescent="0.25">
      <c r="A6" s="14"/>
      <c r="B6" s="4"/>
      <c r="D6" s="4"/>
      <c r="E6" s="29"/>
    </row>
    <row r="7" spans="1:5" x14ac:dyDescent="0.25">
      <c r="A7" s="30" t="s">
        <v>0</v>
      </c>
      <c r="B7" s="3" t="s">
        <v>24</v>
      </c>
      <c r="C7" s="3"/>
      <c r="D7" s="3" t="s">
        <v>25</v>
      </c>
      <c r="E7" s="29"/>
    </row>
    <row r="8" spans="1:5" x14ac:dyDescent="0.25">
      <c r="A8" s="14"/>
      <c r="B8" s="4"/>
      <c r="D8" s="4"/>
      <c r="E8" s="29"/>
    </row>
    <row r="9" spans="1:5" x14ac:dyDescent="0.25">
      <c r="A9" s="14" t="s">
        <v>1</v>
      </c>
      <c r="B9" s="51">
        <v>29907</v>
      </c>
      <c r="D9" s="51">
        <v>15655</v>
      </c>
      <c r="E9" s="29"/>
    </row>
    <row r="10" spans="1:5" x14ac:dyDescent="0.25">
      <c r="A10" s="14" t="s">
        <v>2</v>
      </c>
      <c r="B10" s="51">
        <v>62378</v>
      </c>
      <c r="D10" s="51">
        <v>24833</v>
      </c>
      <c r="E10" s="29"/>
    </row>
    <row r="11" spans="1:5" x14ac:dyDescent="0.25">
      <c r="A11" s="14" t="s">
        <v>3</v>
      </c>
      <c r="B11" s="56">
        <v>0</v>
      </c>
      <c r="C11" s="5"/>
      <c r="D11" s="51">
        <v>1355</v>
      </c>
      <c r="E11" s="29"/>
    </row>
    <row r="12" spans="1:5" x14ac:dyDescent="0.25">
      <c r="A12" s="14" t="s">
        <v>4</v>
      </c>
      <c r="B12" s="51">
        <v>6402</v>
      </c>
      <c r="D12" s="51">
        <v>8845</v>
      </c>
      <c r="E12" s="29"/>
    </row>
    <row r="13" spans="1:5" x14ac:dyDescent="0.25">
      <c r="A13" s="14" t="s">
        <v>5</v>
      </c>
      <c r="B13" s="51">
        <v>198188</v>
      </c>
      <c r="D13" s="51">
        <v>190304</v>
      </c>
      <c r="E13" s="29"/>
    </row>
    <row r="14" spans="1:5" x14ac:dyDescent="0.25">
      <c r="A14" s="14" t="s">
        <v>6</v>
      </c>
      <c r="B14" s="51">
        <v>30000</v>
      </c>
      <c r="D14" s="56">
        <v>0</v>
      </c>
      <c r="E14" s="29"/>
    </row>
    <row r="15" spans="1:5" x14ac:dyDescent="0.25">
      <c r="A15" s="14" t="s">
        <v>7</v>
      </c>
      <c r="B15" s="51">
        <v>64875</v>
      </c>
      <c r="D15" s="51">
        <v>13282</v>
      </c>
      <c r="E15" s="29"/>
    </row>
    <row r="16" spans="1:5" x14ac:dyDescent="0.25">
      <c r="A16" s="14" t="s">
        <v>8</v>
      </c>
      <c r="B16" s="51">
        <v>206800</v>
      </c>
      <c r="D16" s="51">
        <v>230000</v>
      </c>
      <c r="E16" s="29"/>
    </row>
    <row r="17" spans="1:5" x14ac:dyDescent="0.25">
      <c r="A17" s="14" t="s">
        <v>9</v>
      </c>
      <c r="B17" s="51">
        <v>1000</v>
      </c>
      <c r="D17" s="51">
        <v>1500</v>
      </c>
      <c r="E17" s="29"/>
    </row>
    <row r="18" spans="1:5" ht="14.4" thickBot="1" x14ac:dyDescent="0.3">
      <c r="A18" s="14" t="s">
        <v>10</v>
      </c>
      <c r="B18" s="52">
        <v>648410</v>
      </c>
      <c r="D18" s="52">
        <v>664342</v>
      </c>
      <c r="E18" s="29"/>
    </row>
    <row r="19" spans="1:5" x14ac:dyDescent="0.25">
      <c r="A19" s="14"/>
      <c r="B19" s="4"/>
      <c r="D19" s="4"/>
      <c r="E19" s="29"/>
    </row>
    <row r="20" spans="1:5" ht="15.6" x14ac:dyDescent="0.3">
      <c r="A20" s="22" t="s">
        <v>11</v>
      </c>
      <c r="B20" s="38">
        <f>SUM($B$9:$B$18)</f>
        <v>1247960</v>
      </c>
      <c r="C20" s="38"/>
      <c r="D20" s="38">
        <f>SUM($D$9:$D$18)</f>
        <v>1150116</v>
      </c>
      <c r="E20" s="29"/>
    </row>
    <row r="21" spans="1:5" x14ac:dyDescent="0.25">
      <c r="A21" s="14"/>
      <c r="B21" s="4"/>
      <c r="D21" s="4"/>
      <c r="E21" s="29"/>
    </row>
    <row r="22" spans="1:5" x14ac:dyDescent="0.25">
      <c r="A22" s="14"/>
      <c r="B22" s="4"/>
      <c r="D22" s="4"/>
      <c r="E22" s="29"/>
    </row>
    <row r="23" spans="1:5" x14ac:dyDescent="0.25">
      <c r="A23" s="30" t="s">
        <v>12</v>
      </c>
      <c r="B23" s="4"/>
      <c r="D23" s="4"/>
      <c r="E23" s="29"/>
    </row>
    <row r="24" spans="1:5" x14ac:dyDescent="0.25">
      <c r="A24" s="14"/>
      <c r="B24" s="4"/>
      <c r="D24" s="4"/>
      <c r="E24" s="29"/>
    </row>
    <row r="25" spans="1:5" x14ac:dyDescent="0.25">
      <c r="A25" s="14" t="s">
        <v>13</v>
      </c>
      <c r="B25" s="56">
        <v>0</v>
      </c>
      <c r="D25" s="51">
        <v>3445</v>
      </c>
      <c r="E25" s="29"/>
    </row>
    <row r="26" spans="1:5" x14ac:dyDescent="0.25">
      <c r="A26" s="14" t="s">
        <v>14</v>
      </c>
      <c r="B26" s="51">
        <v>4284</v>
      </c>
      <c r="D26" s="51">
        <v>8145</v>
      </c>
      <c r="E26" s="29"/>
    </row>
    <row r="27" spans="1:5" x14ac:dyDescent="0.25">
      <c r="A27" s="14" t="s">
        <v>15</v>
      </c>
      <c r="B27" s="51">
        <v>2132</v>
      </c>
      <c r="D27" s="51">
        <v>85930</v>
      </c>
      <c r="E27" s="29"/>
    </row>
    <row r="28" spans="1:5" ht="14.4" thickBot="1" x14ac:dyDescent="0.3">
      <c r="A28" s="14" t="s">
        <v>16</v>
      </c>
      <c r="B28" s="52">
        <v>79991</v>
      </c>
      <c r="D28" s="52">
        <v>85930</v>
      </c>
      <c r="E28" s="29"/>
    </row>
    <row r="29" spans="1:5" x14ac:dyDescent="0.25">
      <c r="A29" s="14"/>
      <c r="B29" s="4"/>
      <c r="D29" s="4"/>
      <c r="E29" s="29"/>
    </row>
    <row r="30" spans="1:5" ht="15" x14ac:dyDescent="0.25">
      <c r="A30" s="22" t="s">
        <v>17</v>
      </c>
      <c r="B30" s="39">
        <f>SUM($B$25:$B$28)</f>
        <v>86407</v>
      </c>
      <c r="C30" s="39"/>
      <c r="D30" s="39">
        <f>SUM($D$25:$D$28)</f>
        <v>183450</v>
      </c>
      <c r="E30" s="29"/>
    </row>
    <row r="31" spans="1:5" x14ac:dyDescent="0.25">
      <c r="A31" s="14"/>
      <c r="B31" s="4"/>
      <c r="D31" s="4"/>
      <c r="E31" s="29"/>
    </row>
    <row r="32" spans="1:5" x14ac:dyDescent="0.25">
      <c r="A32" s="14"/>
      <c r="B32" s="4"/>
      <c r="D32" s="4"/>
      <c r="E32" s="29"/>
    </row>
    <row r="33" spans="1:5" x14ac:dyDescent="0.25">
      <c r="A33" s="30" t="s">
        <v>18</v>
      </c>
      <c r="B33" s="4"/>
      <c r="D33" s="4"/>
      <c r="E33" s="29"/>
    </row>
    <row r="34" spans="1:5" x14ac:dyDescent="0.25">
      <c r="A34" s="14"/>
      <c r="B34" s="4"/>
      <c r="D34" s="4"/>
      <c r="E34" s="29"/>
    </row>
    <row r="35" spans="1:5" x14ac:dyDescent="0.25">
      <c r="A35" s="14" t="s">
        <v>19</v>
      </c>
      <c r="B35" s="4"/>
      <c r="D35" s="4"/>
      <c r="E35" s="29"/>
    </row>
    <row r="36" spans="1:5" x14ac:dyDescent="0.25">
      <c r="A36" s="14" t="s">
        <v>30</v>
      </c>
      <c r="B36" s="51">
        <v>50000</v>
      </c>
      <c r="D36" s="56">
        <v>0</v>
      </c>
      <c r="E36" s="29"/>
    </row>
    <row r="37" spans="1:5" x14ac:dyDescent="0.25">
      <c r="A37" s="14" t="s">
        <v>31</v>
      </c>
      <c r="B37" s="51">
        <v>612559</v>
      </c>
      <c r="D37" s="51">
        <v>612499</v>
      </c>
      <c r="E37" s="29"/>
    </row>
    <row r="38" spans="1:5" x14ac:dyDescent="0.25">
      <c r="A38" s="14" t="s">
        <v>20</v>
      </c>
      <c r="B38" s="51">
        <v>492125</v>
      </c>
      <c r="D38" s="51">
        <v>435932</v>
      </c>
      <c r="E38" s="29"/>
    </row>
    <row r="39" spans="1:5" ht="14.4" thickBot="1" x14ac:dyDescent="0.3">
      <c r="A39" s="14" t="s">
        <v>21</v>
      </c>
      <c r="B39" s="52">
        <v>6869</v>
      </c>
      <c r="D39" s="52">
        <v>4165</v>
      </c>
      <c r="E39" s="29"/>
    </row>
    <row r="40" spans="1:5" x14ac:dyDescent="0.25">
      <c r="A40" s="14"/>
      <c r="B40" s="4"/>
      <c r="D40" s="4"/>
      <c r="E40" s="29"/>
    </row>
    <row r="41" spans="1:5" ht="15" x14ac:dyDescent="0.25">
      <c r="A41" s="22" t="s">
        <v>22</v>
      </c>
      <c r="B41" s="39">
        <f>SUM($B$36:$B$39)</f>
        <v>1161553</v>
      </c>
      <c r="C41" s="39"/>
      <c r="D41" s="39">
        <f>SUM($D$36:$D$39)</f>
        <v>1052596</v>
      </c>
      <c r="E41" s="29"/>
    </row>
    <row r="42" spans="1:5" x14ac:dyDescent="0.25">
      <c r="A42" s="14"/>
      <c r="B42" s="4"/>
      <c r="D42" s="4"/>
      <c r="E42" s="29"/>
    </row>
    <row r="43" spans="1:5" x14ac:dyDescent="0.25">
      <c r="A43" s="14"/>
      <c r="B43" s="4"/>
      <c r="D43" s="4"/>
      <c r="E43" s="29"/>
    </row>
    <row r="44" spans="1:5" ht="15.6" x14ac:dyDescent="0.3">
      <c r="A44" s="22" t="s">
        <v>23</v>
      </c>
      <c r="B44" s="38">
        <f>+$B$20</f>
        <v>1247960</v>
      </c>
      <c r="C44" s="39"/>
      <c r="D44" s="38">
        <f>+$D$20</f>
        <v>1150116</v>
      </c>
      <c r="E44" s="29"/>
    </row>
    <row r="45" spans="1:5" x14ac:dyDescent="0.25">
      <c r="A45" s="14"/>
      <c r="B45" s="4"/>
      <c r="D45" s="4"/>
      <c r="E45" s="29"/>
    </row>
    <row r="46" spans="1:5" x14ac:dyDescent="0.25">
      <c r="A46" s="14"/>
      <c r="B46" s="4"/>
      <c r="D46" s="4"/>
      <c r="E46" s="29"/>
    </row>
    <row r="47" spans="1:5" ht="14.4" thickBot="1" x14ac:dyDescent="0.3">
      <c r="A47" s="26"/>
      <c r="B47" s="6"/>
      <c r="C47" s="6"/>
      <c r="D47" s="6"/>
      <c r="E47" s="31"/>
    </row>
    <row r="50" spans="1:1" x14ac:dyDescent="0.25">
      <c r="A50" s="35" t="s">
        <v>145</v>
      </c>
    </row>
    <row r="51" spans="1:1" x14ac:dyDescent="0.25">
      <c r="A51" s="2" t="s">
        <v>146</v>
      </c>
    </row>
  </sheetData>
  <mergeCells count="4">
    <mergeCell ref="B5:D5"/>
    <mergeCell ref="A1:E1"/>
    <mergeCell ref="A2:E2"/>
    <mergeCell ref="A3:E3"/>
  </mergeCells>
  <pageMargins left="0.7" right="0.7" top="0.75" bottom="0.75" header="0.3" footer="0.3"/>
  <pageSetup paperSize="2867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89B28-F100-4F4E-A9A0-F0E545435F8E}">
  <dimension ref="A1:I52"/>
  <sheetViews>
    <sheetView topLeftCell="A28" workbookViewId="0">
      <selection activeCell="A52" sqref="A52"/>
    </sheetView>
  </sheetViews>
  <sheetFormatPr baseColWidth="10" defaultRowHeight="13.8" x14ac:dyDescent="0.25"/>
  <cols>
    <col min="1" max="1" width="43.21875" style="2" customWidth="1"/>
    <col min="2" max="2" width="14.5546875" style="1" bestFit="1" customWidth="1"/>
    <col min="3" max="3" width="3.109375" style="1" customWidth="1"/>
    <col min="4" max="4" width="16.33203125" style="1" customWidth="1"/>
    <col min="5" max="5" width="2.6640625" style="1" customWidth="1"/>
    <col min="6" max="6" width="17.5546875" style="1" customWidth="1"/>
    <col min="7" max="7" width="2.5546875" style="1" customWidth="1"/>
    <col min="8" max="8" width="12.44140625" style="1" bestFit="1" customWidth="1"/>
    <col min="9" max="9" width="3.88671875" style="2" customWidth="1"/>
    <col min="10" max="16384" width="11.5546875" style="2"/>
  </cols>
  <sheetData>
    <row r="1" spans="1:9" x14ac:dyDescent="0.25">
      <c r="A1" s="59" t="s">
        <v>67</v>
      </c>
      <c r="B1" s="60"/>
      <c r="C1" s="60"/>
      <c r="D1" s="60"/>
      <c r="E1" s="60"/>
      <c r="F1" s="60"/>
      <c r="G1" s="60"/>
      <c r="H1" s="60"/>
      <c r="I1" s="12"/>
    </row>
    <row r="2" spans="1:9" x14ac:dyDescent="0.25">
      <c r="A2" s="62" t="s">
        <v>56</v>
      </c>
      <c r="B2" s="63"/>
      <c r="C2" s="63"/>
      <c r="D2" s="63"/>
      <c r="E2" s="63"/>
      <c r="F2" s="63"/>
      <c r="G2" s="63"/>
      <c r="H2" s="63"/>
      <c r="I2" s="13"/>
    </row>
    <row r="3" spans="1:9" x14ac:dyDescent="0.25">
      <c r="A3" s="62" t="s">
        <v>57</v>
      </c>
      <c r="B3" s="63"/>
      <c r="C3" s="63"/>
      <c r="D3" s="63"/>
      <c r="E3" s="63"/>
      <c r="F3" s="63"/>
      <c r="G3" s="63"/>
      <c r="H3" s="63"/>
      <c r="I3" s="13"/>
    </row>
    <row r="4" spans="1:9" x14ac:dyDescent="0.25">
      <c r="A4" s="62" t="s">
        <v>28</v>
      </c>
      <c r="B4" s="63"/>
      <c r="C4" s="63"/>
      <c r="D4" s="63"/>
      <c r="E4" s="63"/>
      <c r="F4" s="63"/>
      <c r="G4" s="63"/>
      <c r="H4" s="63"/>
      <c r="I4" s="13"/>
    </row>
    <row r="5" spans="1:9" x14ac:dyDescent="0.25">
      <c r="A5" s="14"/>
      <c r="B5" s="4"/>
      <c r="C5" s="4"/>
      <c r="D5" s="4"/>
      <c r="E5" s="4"/>
      <c r="F5" s="4"/>
      <c r="G5" s="4"/>
      <c r="H5" s="4"/>
      <c r="I5" s="13"/>
    </row>
    <row r="6" spans="1:9" x14ac:dyDescent="0.25">
      <c r="A6" s="14"/>
      <c r="B6" s="4"/>
      <c r="C6" s="4"/>
      <c r="D6" s="4"/>
      <c r="E6" s="4"/>
      <c r="F6" s="4"/>
      <c r="G6" s="4"/>
      <c r="H6" s="4"/>
      <c r="I6" s="13"/>
    </row>
    <row r="7" spans="1:9" s="10" customFormat="1" ht="29.4" customHeight="1" x14ac:dyDescent="0.25">
      <c r="A7" s="15" t="s">
        <v>32</v>
      </c>
      <c r="B7" s="7" t="s">
        <v>58</v>
      </c>
      <c r="C7" s="16"/>
      <c r="D7" s="8" t="s">
        <v>60</v>
      </c>
      <c r="E7" s="16"/>
      <c r="F7" s="8" t="s">
        <v>59</v>
      </c>
      <c r="G7" s="3"/>
      <c r="H7" s="9" t="s">
        <v>33</v>
      </c>
      <c r="I7" s="17"/>
    </row>
    <row r="8" spans="1:9" x14ac:dyDescent="0.25">
      <c r="A8" s="14"/>
      <c r="B8" s="4"/>
      <c r="C8" s="4"/>
      <c r="D8" s="4"/>
      <c r="E8" s="4"/>
      <c r="F8" s="4"/>
      <c r="G8" s="4"/>
      <c r="H8" s="4"/>
      <c r="I8" s="13"/>
    </row>
    <row r="9" spans="1:9" ht="14.4" x14ac:dyDescent="0.3">
      <c r="A9" s="18" t="s">
        <v>34</v>
      </c>
      <c r="B9" s="4"/>
      <c r="C9" s="4"/>
      <c r="D9" s="4"/>
      <c r="E9" s="4"/>
      <c r="F9" s="4"/>
      <c r="G9" s="4"/>
      <c r="H9" s="4"/>
      <c r="I9" s="13"/>
    </row>
    <row r="10" spans="1:9" x14ac:dyDescent="0.25">
      <c r="A10" s="14"/>
      <c r="B10" s="4"/>
      <c r="C10" s="4"/>
      <c r="D10" s="4"/>
      <c r="E10" s="4"/>
      <c r="F10" s="4"/>
      <c r="G10" s="4"/>
      <c r="H10" s="4"/>
      <c r="I10" s="13"/>
    </row>
    <row r="11" spans="1:9" x14ac:dyDescent="0.25">
      <c r="A11" s="14" t="s">
        <v>35</v>
      </c>
      <c r="B11" s="51">
        <v>0</v>
      </c>
      <c r="C11" s="4"/>
      <c r="D11" s="51">
        <v>156275</v>
      </c>
      <c r="E11" s="4"/>
      <c r="F11" s="51">
        <v>0</v>
      </c>
      <c r="G11" s="4"/>
      <c r="H11" s="4">
        <f>+$B$11+$D$11+$F$11</f>
        <v>156275</v>
      </c>
      <c r="I11" s="13"/>
    </row>
    <row r="12" spans="1:9" x14ac:dyDescent="0.25">
      <c r="A12" s="14" t="s">
        <v>36</v>
      </c>
      <c r="B12" s="51">
        <v>0</v>
      </c>
      <c r="C12" s="4"/>
      <c r="D12" s="51">
        <v>46193</v>
      </c>
      <c r="E12" s="4"/>
      <c r="F12" s="51">
        <v>0</v>
      </c>
      <c r="G12" s="4"/>
      <c r="H12" s="4">
        <f>+$B$12+$D$12+$F$12</f>
        <v>46193</v>
      </c>
      <c r="I12" s="13"/>
    </row>
    <row r="13" spans="1:9" x14ac:dyDescent="0.25">
      <c r="A13" s="14" t="s">
        <v>37</v>
      </c>
      <c r="B13" s="51">
        <v>0</v>
      </c>
      <c r="C13" s="4"/>
      <c r="D13" s="51">
        <v>4771</v>
      </c>
      <c r="E13" s="4"/>
      <c r="F13" s="51">
        <v>0</v>
      </c>
      <c r="G13" s="4"/>
      <c r="H13" s="4">
        <f>+$B$13+$D$13+$F$13</f>
        <v>4771</v>
      </c>
      <c r="I13" s="13"/>
    </row>
    <row r="14" spans="1:9" x14ac:dyDescent="0.25">
      <c r="A14" s="14" t="s">
        <v>38</v>
      </c>
      <c r="B14" s="51">
        <v>0</v>
      </c>
      <c r="C14" s="4"/>
      <c r="D14" s="51">
        <v>30000</v>
      </c>
      <c r="E14" s="4"/>
      <c r="F14" s="51">
        <v>0</v>
      </c>
      <c r="G14" s="4"/>
      <c r="H14" s="4">
        <f>$B$14+$D$14+$F$14</f>
        <v>30000</v>
      </c>
      <c r="I14" s="13"/>
    </row>
    <row r="15" spans="1:9" x14ac:dyDescent="0.25">
      <c r="A15" s="14" t="s">
        <v>39</v>
      </c>
      <c r="B15" s="51">
        <v>0</v>
      </c>
      <c r="C15" s="4"/>
      <c r="D15" s="51">
        <v>0</v>
      </c>
      <c r="E15" s="4"/>
      <c r="F15" s="51">
        <v>2704</v>
      </c>
      <c r="G15" s="4"/>
      <c r="H15" s="4">
        <f>+$B$15+$D$15+$F$15</f>
        <v>2704</v>
      </c>
      <c r="I15" s="13"/>
    </row>
    <row r="16" spans="1:9" x14ac:dyDescent="0.25">
      <c r="A16" s="14" t="s">
        <v>40</v>
      </c>
      <c r="B16" s="51">
        <v>89736</v>
      </c>
      <c r="C16" s="4"/>
      <c r="D16" s="51">
        <v>0</v>
      </c>
      <c r="E16" s="4"/>
      <c r="F16" s="51">
        <v>0</v>
      </c>
      <c r="G16" s="4"/>
      <c r="H16" s="4">
        <f>+$B$16+$D$16+$F$16</f>
        <v>89736</v>
      </c>
      <c r="I16" s="13"/>
    </row>
    <row r="17" spans="1:9" x14ac:dyDescent="0.25">
      <c r="A17" s="14" t="s">
        <v>41</v>
      </c>
      <c r="B17" s="51">
        <v>43473</v>
      </c>
      <c r="C17" s="4"/>
      <c r="D17" s="51">
        <v>0</v>
      </c>
      <c r="E17" s="4"/>
      <c r="F17" s="51">
        <v>0</v>
      </c>
      <c r="G17" s="4"/>
      <c r="H17" s="4">
        <f>+$B$17+$D$17+$F$17</f>
        <v>43473</v>
      </c>
      <c r="I17" s="13"/>
    </row>
    <row r="18" spans="1:9" x14ac:dyDescent="0.25">
      <c r="A18" s="14" t="s">
        <v>42</v>
      </c>
      <c r="B18" s="51">
        <v>22417</v>
      </c>
      <c r="C18" s="4"/>
      <c r="D18" s="51">
        <v>0</v>
      </c>
      <c r="E18" s="4"/>
      <c r="F18" s="51">
        <v>0</v>
      </c>
      <c r="G18" s="4"/>
      <c r="H18" s="4">
        <f>+$B$18+$D$18+$F$18</f>
        <v>22417</v>
      </c>
      <c r="I18" s="13"/>
    </row>
    <row r="19" spans="1:9" x14ac:dyDescent="0.25">
      <c r="A19" s="14" t="s">
        <v>43</v>
      </c>
      <c r="B19" s="51">
        <v>5766</v>
      </c>
      <c r="C19" s="4"/>
      <c r="D19" s="51">
        <v>497</v>
      </c>
      <c r="E19" s="4"/>
      <c r="F19" s="51">
        <v>0</v>
      </c>
      <c r="G19" s="4"/>
      <c r="H19" s="4">
        <f>+$B$19+$D$19+$F$19</f>
        <v>6263</v>
      </c>
      <c r="I19" s="13"/>
    </row>
    <row r="20" spans="1:9" ht="27.6" x14ac:dyDescent="0.25">
      <c r="A20" s="19" t="s">
        <v>44</v>
      </c>
      <c r="B20" s="51">
        <v>0</v>
      </c>
      <c r="C20" s="4"/>
      <c r="D20" s="51">
        <v>1800</v>
      </c>
      <c r="E20" s="4"/>
      <c r="F20" s="51">
        <v>0</v>
      </c>
      <c r="G20" s="4"/>
      <c r="H20" s="4">
        <f>+$B$20+$D$20+$F$20</f>
        <v>1800</v>
      </c>
      <c r="I20" s="13"/>
    </row>
    <row r="21" spans="1:9" x14ac:dyDescent="0.25">
      <c r="A21" s="19"/>
      <c r="B21" s="55"/>
      <c r="C21" s="4"/>
      <c r="D21" s="4"/>
      <c r="E21" s="4"/>
      <c r="F21" s="4"/>
      <c r="G21" s="4"/>
      <c r="H21" s="4"/>
      <c r="I21" s="13"/>
    </row>
    <row r="22" spans="1:9" x14ac:dyDescent="0.25">
      <c r="A22" s="14" t="s">
        <v>40</v>
      </c>
      <c r="B22" s="51">
        <v>2777</v>
      </c>
      <c r="C22" s="4"/>
      <c r="D22" s="51">
        <v>0</v>
      </c>
      <c r="E22" s="4"/>
      <c r="F22" s="51">
        <v>0</v>
      </c>
      <c r="G22" s="4"/>
      <c r="H22" s="4">
        <f>+$B$22+$D$22+$F$22</f>
        <v>2777</v>
      </c>
      <c r="I22" s="13"/>
    </row>
    <row r="23" spans="1:9" x14ac:dyDescent="0.25">
      <c r="A23" s="14"/>
      <c r="B23" s="4"/>
      <c r="C23" s="4"/>
      <c r="D23" s="4"/>
      <c r="E23" s="4"/>
      <c r="F23" s="4"/>
      <c r="G23" s="4"/>
      <c r="H23" s="4"/>
      <c r="I23" s="13"/>
    </row>
    <row r="24" spans="1:9" ht="14.4" x14ac:dyDescent="0.3">
      <c r="A24" s="18" t="s">
        <v>45</v>
      </c>
      <c r="B24" s="4"/>
      <c r="C24" s="4"/>
      <c r="D24" s="4"/>
      <c r="E24" s="4"/>
      <c r="F24" s="4"/>
      <c r="G24" s="4"/>
      <c r="H24" s="4"/>
      <c r="I24" s="13"/>
    </row>
    <row r="25" spans="1:9" ht="13.2" customHeight="1" x14ac:dyDescent="0.25">
      <c r="A25" s="20" t="s">
        <v>61</v>
      </c>
      <c r="B25" s="4"/>
      <c r="C25" s="4"/>
      <c r="D25" s="4"/>
      <c r="E25" s="4"/>
      <c r="F25" s="4"/>
      <c r="G25" s="4"/>
      <c r="H25" s="4"/>
      <c r="I25" s="13"/>
    </row>
    <row r="26" spans="1:9" x14ac:dyDescent="0.25">
      <c r="A26" s="14" t="s">
        <v>62</v>
      </c>
      <c r="B26" s="51">
        <v>146465</v>
      </c>
      <c r="C26" s="4"/>
      <c r="D26" s="53">
        <f>-(146465)</f>
        <v>-146465</v>
      </c>
      <c r="E26" s="4"/>
      <c r="F26" s="51">
        <v>0</v>
      </c>
      <c r="G26" s="4"/>
      <c r="H26" s="4">
        <f>+$B$26+$D$26+$F$26</f>
        <v>0</v>
      </c>
      <c r="I26" s="13"/>
    </row>
    <row r="27" spans="1:9" ht="27.6" x14ac:dyDescent="0.25">
      <c r="A27" s="19" t="s">
        <v>46</v>
      </c>
      <c r="B27" s="51">
        <v>25000</v>
      </c>
      <c r="C27" s="4"/>
      <c r="D27" s="53">
        <v>-25000</v>
      </c>
      <c r="E27" s="4"/>
      <c r="F27" s="51">
        <v>0</v>
      </c>
      <c r="G27" s="4"/>
      <c r="H27" s="4">
        <f>+$B$27+$D$27+$F$27</f>
        <v>0</v>
      </c>
      <c r="I27" s="13"/>
    </row>
    <row r="28" spans="1:9" ht="14.4" thickBot="1" x14ac:dyDescent="0.3">
      <c r="A28" s="14" t="s">
        <v>47</v>
      </c>
      <c r="B28" s="52">
        <v>11878</v>
      </c>
      <c r="C28" s="4"/>
      <c r="D28" s="54">
        <v>-11878</v>
      </c>
      <c r="E28" s="4"/>
      <c r="F28" s="52">
        <v>0</v>
      </c>
      <c r="G28" s="4"/>
      <c r="H28" s="6">
        <f>+$B$28+$D$28+$F$28</f>
        <v>0</v>
      </c>
      <c r="I28" s="13"/>
    </row>
    <row r="29" spans="1:9" x14ac:dyDescent="0.25">
      <c r="A29" s="14"/>
      <c r="B29" s="4"/>
      <c r="C29" s="4"/>
      <c r="D29" s="4"/>
      <c r="E29" s="4"/>
      <c r="F29" s="4"/>
      <c r="G29" s="4"/>
      <c r="H29" s="4">
        <f>+$B$29+$D$29+$F$29</f>
        <v>0</v>
      </c>
      <c r="I29" s="13"/>
    </row>
    <row r="30" spans="1:9" ht="28.2" x14ac:dyDescent="0.3">
      <c r="A30" s="21" t="s">
        <v>48</v>
      </c>
      <c r="B30" s="38">
        <f>SUM($B$11:$B$28)</f>
        <v>347512</v>
      </c>
      <c r="C30" s="38"/>
      <c r="D30" s="38">
        <f>SUM($D$11:$D$28)</f>
        <v>56193</v>
      </c>
      <c r="E30" s="38"/>
      <c r="F30" s="38">
        <f>SUM($F$11:$F$28)</f>
        <v>2704</v>
      </c>
      <c r="G30" s="38"/>
      <c r="H30" s="38">
        <f>+$B$30+$D$30+$F$30</f>
        <v>406409</v>
      </c>
      <c r="I30" s="13"/>
    </row>
    <row r="31" spans="1:9" x14ac:dyDescent="0.25">
      <c r="A31" s="14"/>
      <c r="B31" s="4"/>
      <c r="C31" s="4"/>
      <c r="D31" s="4"/>
      <c r="E31" s="4"/>
      <c r="F31" s="4"/>
      <c r="G31" s="4"/>
      <c r="H31" s="4"/>
      <c r="I31" s="13"/>
    </row>
    <row r="32" spans="1:9" x14ac:dyDescent="0.25">
      <c r="A32" s="22" t="s">
        <v>49</v>
      </c>
      <c r="B32" s="4"/>
      <c r="C32" s="4"/>
      <c r="D32" s="4"/>
      <c r="E32" s="4"/>
      <c r="F32" s="4"/>
      <c r="G32" s="4"/>
      <c r="H32" s="4"/>
      <c r="I32" s="13"/>
    </row>
    <row r="33" spans="1:9" ht="14.4" x14ac:dyDescent="0.3">
      <c r="A33" s="18" t="s">
        <v>50</v>
      </c>
      <c r="B33" s="4"/>
      <c r="C33" s="4"/>
      <c r="D33" s="4"/>
      <c r="E33" s="4"/>
      <c r="F33" s="4"/>
      <c r="G33" s="4"/>
      <c r="H33" s="4"/>
      <c r="I33" s="13"/>
    </row>
    <row r="34" spans="1:9" x14ac:dyDescent="0.25">
      <c r="A34" s="14" t="s">
        <v>63</v>
      </c>
      <c r="B34" s="51">
        <v>134051</v>
      </c>
      <c r="C34" s="4"/>
      <c r="D34" s="51">
        <v>0</v>
      </c>
      <c r="E34" s="4"/>
      <c r="F34" s="51">
        <v>0</v>
      </c>
      <c r="G34" s="4"/>
      <c r="H34" s="4">
        <f>+$B$34+$D$34+$F$34</f>
        <v>134051</v>
      </c>
      <c r="I34" s="13"/>
    </row>
    <row r="35" spans="1:9" x14ac:dyDescent="0.25">
      <c r="A35" s="14" t="s">
        <v>64</v>
      </c>
      <c r="B35" s="51">
        <v>94231</v>
      </c>
      <c r="C35" s="4"/>
      <c r="D35" s="51">
        <v>0</v>
      </c>
      <c r="E35" s="4"/>
      <c r="F35" s="51">
        <v>0</v>
      </c>
      <c r="G35" s="23"/>
      <c r="H35" s="4">
        <f>+$B$35+$D$35+$F$35</f>
        <v>94231</v>
      </c>
      <c r="I35" s="13"/>
    </row>
    <row r="36" spans="1:9" x14ac:dyDescent="0.25">
      <c r="A36" s="14"/>
      <c r="B36" s="4"/>
      <c r="C36" s="4"/>
      <c r="D36" s="4"/>
      <c r="E36" s="4"/>
      <c r="F36" s="4"/>
      <c r="G36" s="4"/>
      <c r="H36" s="4"/>
      <c r="I36" s="13"/>
    </row>
    <row r="37" spans="1:9" s="11" customFormat="1" ht="14.4" x14ac:dyDescent="0.3">
      <c r="A37" s="18" t="s">
        <v>51</v>
      </c>
      <c r="B37" s="24"/>
      <c r="C37" s="24"/>
      <c r="D37" s="24"/>
      <c r="E37" s="24"/>
      <c r="F37" s="24"/>
      <c r="G37" s="24"/>
      <c r="H37" s="24"/>
      <c r="I37" s="25"/>
    </row>
    <row r="38" spans="1:9" x14ac:dyDescent="0.25">
      <c r="A38" s="14" t="s">
        <v>65</v>
      </c>
      <c r="B38" s="51">
        <v>55629</v>
      </c>
      <c r="C38" s="4"/>
      <c r="D38" s="51">
        <v>0</v>
      </c>
      <c r="E38" s="4"/>
      <c r="F38" s="51">
        <v>0</v>
      </c>
      <c r="G38" s="4"/>
      <c r="H38" s="4">
        <f>+$B$38+$D$38+$F$38</f>
        <v>55629</v>
      </c>
      <c r="I38" s="13"/>
    </row>
    <row r="39" spans="1:9" ht="15" thickBot="1" x14ac:dyDescent="0.35">
      <c r="A39" s="14" t="s">
        <v>66</v>
      </c>
      <c r="B39" s="52">
        <v>13541</v>
      </c>
      <c r="C39" s="24"/>
      <c r="D39" s="52">
        <v>0</v>
      </c>
      <c r="E39" s="4"/>
      <c r="F39" s="52">
        <v>0</v>
      </c>
      <c r="G39" s="4"/>
      <c r="H39" s="6">
        <f>+$B$39+$D$39+$F$39</f>
        <v>13541</v>
      </c>
      <c r="I39" s="13"/>
    </row>
    <row r="40" spans="1:9" x14ac:dyDescent="0.25">
      <c r="A40" s="14"/>
      <c r="B40" s="4"/>
      <c r="C40" s="4"/>
      <c r="D40" s="4"/>
      <c r="E40" s="4"/>
      <c r="F40" s="4"/>
      <c r="G40" s="4"/>
      <c r="H40" s="4"/>
      <c r="I40" s="13"/>
    </row>
    <row r="41" spans="1:9" ht="16.8" x14ac:dyDescent="0.4">
      <c r="A41" s="22" t="s">
        <v>52</v>
      </c>
      <c r="B41" s="37">
        <f>SUM($B$34:$B$39)</f>
        <v>297452</v>
      </c>
      <c r="C41" s="37"/>
      <c r="D41" s="37">
        <f>SUM($D$34:$D$39)</f>
        <v>0</v>
      </c>
      <c r="E41" s="37"/>
      <c r="F41" s="37">
        <f>SUM($F$34:$F$39)</f>
        <v>0</v>
      </c>
      <c r="G41" s="37"/>
      <c r="H41" s="37">
        <f>SUM($H$34:$H$39)</f>
        <v>297452</v>
      </c>
      <c r="I41" s="13"/>
    </row>
    <row r="42" spans="1:9" x14ac:dyDescent="0.25">
      <c r="A42" s="22" t="s">
        <v>53</v>
      </c>
      <c r="B42" s="51">
        <v>50060</v>
      </c>
      <c r="C42" s="4"/>
      <c r="D42" s="51">
        <v>56193</v>
      </c>
      <c r="E42" s="4"/>
      <c r="F42" s="51">
        <v>2704</v>
      </c>
      <c r="G42" s="4"/>
      <c r="H42" s="4">
        <v>108957</v>
      </c>
      <c r="I42" s="13"/>
    </row>
    <row r="43" spans="1:9" ht="14.4" thickBot="1" x14ac:dyDescent="0.3">
      <c r="A43" s="22" t="s">
        <v>54</v>
      </c>
      <c r="B43" s="52">
        <v>612499</v>
      </c>
      <c r="C43" s="4"/>
      <c r="D43" s="52">
        <v>435932</v>
      </c>
      <c r="E43" s="4"/>
      <c r="F43" s="52">
        <v>4165</v>
      </c>
      <c r="G43" s="4"/>
      <c r="H43" s="6">
        <v>1052596</v>
      </c>
      <c r="I43" s="13"/>
    </row>
    <row r="44" spans="1:9" ht="15.6" x14ac:dyDescent="0.3">
      <c r="A44" s="22" t="s">
        <v>55</v>
      </c>
      <c r="B44" s="38">
        <f>SUM($B$42:$B$43)</f>
        <v>662559</v>
      </c>
      <c r="C44" s="38"/>
      <c r="D44" s="38">
        <f>SUM($D$42:$D$43)</f>
        <v>492125</v>
      </c>
      <c r="E44" s="38"/>
      <c r="F44" s="38">
        <f>SUM($F$42:$F$43)</f>
        <v>6869</v>
      </c>
      <c r="G44" s="38"/>
      <c r="H44" s="38">
        <f>SUM($H$42:$H$43)</f>
        <v>1161553</v>
      </c>
      <c r="I44" s="13"/>
    </row>
    <row r="45" spans="1:9" x14ac:dyDescent="0.25">
      <c r="A45" s="14"/>
      <c r="B45" s="4"/>
      <c r="C45" s="4"/>
      <c r="D45" s="4"/>
      <c r="E45" s="4"/>
      <c r="F45" s="4"/>
      <c r="G45" s="4"/>
      <c r="H45" s="4"/>
      <c r="I45" s="13"/>
    </row>
    <row r="46" spans="1:9" x14ac:dyDescent="0.25">
      <c r="A46" s="14"/>
      <c r="B46" s="4"/>
      <c r="C46" s="4"/>
      <c r="D46" s="4"/>
      <c r="E46" s="4"/>
      <c r="F46" s="4"/>
      <c r="G46" s="4"/>
      <c r="H46" s="4"/>
      <c r="I46" s="13"/>
    </row>
    <row r="47" spans="1:9" x14ac:dyDescent="0.25">
      <c r="A47" s="14"/>
      <c r="B47" s="4"/>
      <c r="C47" s="4"/>
      <c r="D47" s="4"/>
      <c r="E47" s="4"/>
      <c r="F47" s="4"/>
      <c r="G47" s="4"/>
      <c r="H47" s="4"/>
      <c r="I47" s="13"/>
    </row>
    <row r="48" spans="1:9" ht="14.4" thickBot="1" x14ac:dyDescent="0.3">
      <c r="A48" s="26"/>
      <c r="B48" s="6"/>
      <c r="C48" s="6"/>
      <c r="D48" s="6"/>
      <c r="E48" s="6"/>
      <c r="F48" s="6"/>
      <c r="G48" s="6"/>
      <c r="H48" s="6"/>
      <c r="I48" s="27"/>
    </row>
    <row r="49" spans="1:9" x14ac:dyDescent="0.25">
      <c r="A49" s="28"/>
      <c r="B49" s="4"/>
      <c r="C49" s="4"/>
      <c r="D49" s="4"/>
      <c r="E49" s="4"/>
      <c r="F49" s="4"/>
      <c r="G49" s="4"/>
      <c r="H49" s="4"/>
      <c r="I49" s="28"/>
    </row>
    <row r="50" spans="1:9" x14ac:dyDescent="0.25">
      <c r="A50" s="28"/>
      <c r="B50" s="4"/>
      <c r="C50" s="4"/>
      <c r="D50" s="4"/>
      <c r="E50" s="4"/>
      <c r="F50" s="4"/>
      <c r="G50" s="4"/>
      <c r="H50" s="4"/>
      <c r="I50" s="28"/>
    </row>
    <row r="51" spans="1:9" x14ac:dyDescent="0.25">
      <c r="A51" s="35" t="s">
        <v>145</v>
      </c>
    </row>
    <row r="52" spans="1:9" x14ac:dyDescent="0.25">
      <c r="A52" s="2" t="s">
        <v>146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paperSize="2867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C5417-1682-41D6-B664-647420839CF9}">
  <dimension ref="A1:K53"/>
  <sheetViews>
    <sheetView topLeftCell="A31" workbookViewId="0">
      <selection activeCell="A53" sqref="A53"/>
    </sheetView>
  </sheetViews>
  <sheetFormatPr baseColWidth="10" defaultRowHeight="13.8" x14ac:dyDescent="0.25"/>
  <cols>
    <col min="1" max="1" width="41" style="2" customWidth="1"/>
    <col min="2" max="2" width="12.5546875" style="1" customWidth="1"/>
    <col min="3" max="3" width="4" style="1" customWidth="1"/>
    <col min="4" max="4" width="11.5546875" style="1"/>
    <col min="5" max="5" width="4" style="1" customWidth="1"/>
    <col min="6" max="6" width="19.33203125" style="1" customWidth="1"/>
    <col min="7" max="7" width="4" style="1" customWidth="1"/>
    <col min="8" max="8" width="13.5546875" style="1" customWidth="1"/>
    <col min="9" max="9" width="4" style="1" customWidth="1"/>
    <col min="10" max="10" width="11.5546875" style="1"/>
    <col min="11" max="11" width="5.44140625" style="2" customWidth="1"/>
    <col min="12" max="16384" width="11.5546875" style="2"/>
  </cols>
  <sheetData>
    <row r="1" spans="1:11" ht="14.4" customHeight="1" x14ac:dyDescent="0.25">
      <c r="A1" s="59" t="s">
        <v>67</v>
      </c>
      <c r="B1" s="60"/>
      <c r="C1" s="60"/>
      <c r="D1" s="60"/>
      <c r="E1" s="60"/>
      <c r="F1" s="60"/>
      <c r="G1" s="60"/>
      <c r="H1" s="60"/>
      <c r="I1" s="60"/>
      <c r="J1" s="60"/>
      <c r="K1" s="12"/>
    </row>
    <row r="2" spans="1:11" x14ac:dyDescent="0.25">
      <c r="A2" s="62" t="s">
        <v>68</v>
      </c>
      <c r="B2" s="63"/>
      <c r="C2" s="63"/>
      <c r="D2" s="63"/>
      <c r="E2" s="63"/>
      <c r="F2" s="63"/>
      <c r="G2" s="63"/>
      <c r="H2" s="63"/>
      <c r="I2" s="63"/>
      <c r="J2" s="63"/>
      <c r="K2" s="13"/>
    </row>
    <row r="3" spans="1:11" x14ac:dyDescent="0.25">
      <c r="A3" s="62" t="s">
        <v>69</v>
      </c>
      <c r="B3" s="63"/>
      <c r="C3" s="63"/>
      <c r="D3" s="63"/>
      <c r="E3" s="63"/>
      <c r="F3" s="63"/>
      <c r="G3" s="63"/>
      <c r="H3" s="63"/>
      <c r="I3" s="63"/>
      <c r="J3" s="63"/>
      <c r="K3" s="13"/>
    </row>
    <row r="4" spans="1:11" x14ac:dyDescent="0.25">
      <c r="A4" s="62" t="s">
        <v>28</v>
      </c>
      <c r="B4" s="63"/>
      <c r="C4" s="63"/>
      <c r="D4" s="63"/>
      <c r="E4" s="63"/>
      <c r="F4" s="63"/>
      <c r="G4" s="63"/>
      <c r="H4" s="63"/>
      <c r="I4" s="63"/>
      <c r="J4" s="63"/>
      <c r="K4" s="13"/>
    </row>
    <row r="5" spans="1:11" x14ac:dyDescent="0.25">
      <c r="A5" s="14"/>
      <c r="B5" s="4"/>
      <c r="C5" s="4"/>
      <c r="D5" s="4"/>
      <c r="E5" s="4"/>
      <c r="F5" s="4"/>
      <c r="G5" s="4"/>
      <c r="H5" s="4"/>
      <c r="I5" s="4"/>
      <c r="J5" s="4"/>
      <c r="K5" s="13"/>
    </row>
    <row r="6" spans="1:11" x14ac:dyDescent="0.25">
      <c r="A6" s="14"/>
      <c r="B6" s="65" t="s">
        <v>100</v>
      </c>
      <c r="C6" s="65"/>
      <c r="D6" s="65"/>
      <c r="E6" s="33"/>
      <c r="F6" s="65" t="s">
        <v>51</v>
      </c>
      <c r="G6" s="65"/>
      <c r="H6" s="65"/>
      <c r="I6" s="33"/>
      <c r="J6" s="4"/>
      <c r="K6" s="13"/>
    </row>
    <row r="7" spans="1:11" ht="41.4" x14ac:dyDescent="0.25">
      <c r="A7" s="22" t="s">
        <v>72</v>
      </c>
      <c r="B7" s="36" t="s">
        <v>99</v>
      </c>
      <c r="C7" s="36"/>
      <c r="D7" s="36" t="s">
        <v>70</v>
      </c>
      <c r="E7" s="36"/>
      <c r="F7" s="36" t="s">
        <v>109</v>
      </c>
      <c r="G7" s="36"/>
      <c r="H7" s="36" t="s">
        <v>71</v>
      </c>
      <c r="I7" s="36"/>
      <c r="J7" s="36" t="s">
        <v>33</v>
      </c>
      <c r="K7" s="13"/>
    </row>
    <row r="8" spans="1:11" x14ac:dyDescent="0.25">
      <c r="A8" s="22" t="s">
        <v>98</v>
      </c>
      <c r="B8" s="4"/>
      <c r="C8" s="4"/>
      <c r="D8" s="4"/>
      <c r="E8" s="4"/>
      <c r="F8" s="4"/>
      <c r="G8" s="4"/>
      <c r="H8" s="4"/>
      <c r="I8" s="4"/>
      <c r="J8" s="4"/>
      <c r="K8" s="13"/>
    </row>
    <row r="9" spans="1:11" ht="14.4" x14ac:dyDescent="0.3">
      <c r="A9" s="18" t="s">
        <v>73</v>
      </c>
      <c r="B9" s="4"/>
      <c r="C9" s="4"/>
      <c r="D9" s="4"/>
      <c r="E9" s="4"/>
      <c r="F9" s="4"/>
      <c r="G9" s="4"/>
      <c r="H9" s="4"/>
      <c r="I9" s="4"/>
      <c r="J9" s="4"/>
      <c r="K9" s="13"/>
    </row>
    <row r="10" spans="1:11" x14ac:dyDescent="0.25">
      <c r="A10" s="14" t="s">
        <v>105</v>
      </c>
      <c r="B10" s="51">
        <v>27530</v>
      </c>
      <c r="C10" s="4"/>
      <c r="D10" s="51">
        <v>26049</v>
      </c>
      <c r="E10" s="4"/>
      <c r="F10" s="51">
        <v>31579</v>
      </c>
      <c r="G10" s="4"/>
      <c r="H10" s="51">
        <v>7894</v>
      </c>
      <c r="I10" s="4"/>
      <c r="J10" s="4">
        <f>+$B$10+$D$10+$F$10+$H$10</f>
        <v>93052</v>
      </c>
      <c r="K10" s="13"/>
    </row>
    <row r="11" spans="1:11" x14ac:dyDescent="0.25">
      <c r="A11" s="14" t="s">
        <v>104</v>
      </c>
      <c r="B11" s="51">
        <v>42531</v>
      </c>
      <c r="C11" s="4"/>
      <c r="D11" s="51">
        <v>41316</v>
      </c>
      <c r="E11" s="4"/>
      <c r="F11" s="51">
        <v>7141</v>
      </c>
      <c r="G11" s="4"/>
      <c r="H11" s="51">
        <v>0</v>
      </c>
      <c r="I11" s="4"/>
      <c r="J11" s="4">
        <f>+$B$11+$D$11+$F$11+$H$11</f>
        <v>90988</v>
      </c>
      <c r="K11" s="13"/>
    </row>
    <row r="12" spans="1:11" ht="14.4" x14ac:dyDescent="0.3">
      <c r="A12" s="18" t="s">
        <v>74</v>
      </c>
      <c r="B12" s="4"/>
      <c r="C12" s="4"/>
      <c r="D12" s="4"/>
      <c r="E12" s="4"/>
      <c r="F12" s="4"/>
      <c r="G12" s="4"/>
      <c r="H12" s="4"/>
      <c r="I12" s="4"/>
      <c r="J12" s="4"/>
      <c r="K12" s="13"/>
    </row>
    <row r="13" spans="1:11" x14ac:dyDescent="0.25">
      <c r="A13" s="14" t="s">
        <v>103</v>
      </c>
      <c r="B13" s="51">
        <v>2020</v>
      </c>
      <c r="C13" s="4"/>
      <c r="D13" s="51">
        <v>1010</v>
      </c>
      <c r="E13" s="4"/>
      <c r="F13" s="51">
        <v>861</v>
      </c>
      <c r="G13" s="4"/>
      <c r="H13" s="51">
        <v>189</v>
      </c>
      <c r="I13" s="4"/>
      <c r="J13" s="4">
        <f>+$B$13+$D$13+$F$13+$H$13</f>
        <v>4080</v>
      </c>
      <c r="K13" s="13"/>
    </row>
    <row r="14" spans="1:11" x14ac:dyDescent="0.25">
      <c r="A14" s="14" t="s">
        <v>102</v>
      </c>
      <c r="B14" s="51">
        <v>94</v>
      </c>
      <c r="C14" s="4"/>
      <c r="D14" s="51">
        <v>108</v>
      </c>
      <c r="E14" s="4"/>
      <c r="F14" s="51">
        <v>254</v>
      </c>
      <c r="G14" s="4"/>
      <c r="H14" s="51">
        <v>43</v>
      </c>
      <c r="I14" s="4"/>
      <c r="J14" s="4">
        <f>+$B$14+$D$14+$F$14+$H$14</f>
        <v>499</v>
      </c>
      <c r="K14" s="13"/>
    </row>
    <row r="15" spans="1:11" ht="14.4" thickBot="1" x14ac:dyDescent="0.3">
      <c r="A15" s="14" t="s">
        <v>101</v>
      </c>
      <c r="B15" s="52">
        <v>5354</v>
      </c>
      <c r="C15" s="4"/>
      <c r="D15" s="52">
        <v>5200</v>
      </c>
      <c r="E15" s="4"/>
      <c r="F15" s="52">
        <v>2926</v>
      </c>
      <c r="G15" s="4"/>
      <c r="H15" s="52">
        <v>731</v>
      </c>
      <c r="I15" s="4"/>
      <c r="J15" s="6">
        <f>+$B$15+$D$15+$F$15+$H$15</f>
        <v>14211</v>
      </c>
      <c r="K15" s="13"/>
    </row>
    <row r="16" spans="1:11" x14ac:dyDescent="0.25">
      <c r="A16" s="14"/>
      <c r="B16" s="4"/>
      <c r="C16" s="4"/>
      <c r="D16" s="4"/>
      <c r="E16" s="4"/>
      <c r="F16" s="4"/>
      <c r="G16" s="4"/>
      <c r="H16" s="4"/>
      <c r="I16" s="4"/>
      <c r="J16" s="4"/>
      <c r="K16" s="13"/>
    </row>
    <row r="17" spans="1:11" ht="16.8" x14ac:dyDescent="0.4">
      <c r="A17" s="14"/>
      <c r="B17" s="37">
        <f>SUM($B$10:$B$15)</f>
        <v>77529</v>
      </c>
      <c r="C17" s="37"/>
      <c r="D17" s="37">
        <f>SUM($D$10:$D$15)</f>
        <v>73683</v>
      </c>
      <c r="E17" s="37"/>
      <c r="F17" s="37">
        <f>SUM($F$10:$F$15)</f>
        <v>42761</v>
      </c>
      <c r="G17" s="37"/>
      <c r="H17" s="37">
        <f>SUM($H$10:$H$15)</f>
        <v>8857</v>
      </c>
      <c r="I17" s="37"/>
      <c r="J17" s="37">
        <f>SUM($J$10:$J$16)</f>
        <v>202830</v>
      </c>
      <c r="K17" s="13"/>
    </row>
    <row r="18" spans="1:11" x14ac:dyDescent="0.25">
      <c r="A18" s="22" t="s">
        <v>75</v>
      </c>
      <c r="B18" s="51">
        <v>215</v>
      </c>
      <c r="C18" s="4"/>
      <c r="D18" s="51">
        <v>144</v>
      </c>
      <c r="E18" s="4"/>
      <c r="F18" s="51">
        <v>502</v>
      </c>
      <c r="G18" s="4"/>
      <c r="H18" s="51">
        <v>0</v>
      </c>
      <c r="I18" s="4"/>
      <c r="J18" s="4">
        <f>+$B$18+$D$18+$F$18+$H$18</f>
        <v>861</v>
      </c>
      <c r="K18" s="13"/>
    </row>
    <row r="19" spans="1:11" x14ac:dyDescent="0.25">
      <c r="A19" s="22" t="s">
        <v>76</v>
      </c>
      <c r="B19" s="51">
        <v>20644</v>
      </c>
      <c r="C19" s="4"/>
      <c r="D19" s="51">
        <v>0</v>
      </c>
      <c r="E19" s="4"/>
      <c r="F19" s="51">
        <v>2534</v>
      </c>
      <c r="G19" s="4"/>
      <c r="H19" s="51">
        <v>634</v>
      </c>
      <c r="I19" s="4"/>
      <c r="J19" s="4">
        <f>+$B$19+$D$19+$F$19+H19</f>
        <v>23812</v>
      </c>
      <c r="K19" s="13"/>
    </row>
    <row r="20" spans="1:11" x14ac:dyDescent="0.25">
      <c r="A20" s="22" t="s">
        <v>77</v>
      </c>
      <c r="B20" s="51">
        <v>3039</v>
      </c>
      <c r="C20" s="4"/>
      <c r="D20" s="51">
        <v>76</v>
      </c>
      <c r="E20" s="4"/>
      <c r="F20" s="51">
        <v>0</v>
      </c>
      <c r="G20" s="4"/>
      <c r="H20" s="51">
        <v>0</v>
      </c>
      <c r="I20" s="4"/>
      <c r="J20" s="4">
        <f>+$B$20+$D$20+$F$20+$H$20</f>
        <v>3115</v>
      </c>
      <c r="K20" s="13"/>
    </row>
    <row r="21" spans="1:11" x14ac:dyDescent="0.25">
      <c r="A21" s="22" t="s">
        <v>78</v>
      </c>
      <c r="B21" s="4"/>
      <c r="C21" s="4"/>
      <c r="D21" s="4"/>
      <c r="E21" s="4"/>
      <c r="F21" s="4"/>
      <c r="G21" s="4"/>
      <c r="H21" s="4"/>
      <c r="I21" s="4"/>
      <c r="J21" s="4"/>
      <c r="K21" s="13"/>
    </row>
    <row r="22" spans="1:11" x14ac:dyDescent="0.25">
      <c r="A22" s="14" t="s">
        <v>106</v>
      </c>
      <c r="B22" s="51">
        <v>1295</v>
      </c>
      <c r="C22" s="4"/>
      <c r="D22" s="51">
        <v>515</v>
      </c>
      <c r="E22" s="4"/>
      <c r="F22" s="51">
        <v>0</v>
      </c>
      <c r="G22" s="4"/>
      <c r="H22" s="51">
        <v>0</v>
      </c>
      <c r="I22" s="4"/>
      <c r="J22" s="4">
        <f>+$B$22+$D$22+$F$22+$H$22</f>
        <v>1810</v>
      </c>
      <c r="K22" s="13"/>
    </row>
    <row r="23" spans="1:11" x14ac:dyDescent="0.25">
      <c r="A23" s="14" t="s">
        <v>107</v>
      </c>
      <c r="B23" s="51">
        <v>3785</v>
      </c>
      <c r="C23" s="4"/>
      <c r="D23" s="51">
        <v>0</v>
      </c>
      <c r="E23" s="4"/>
      <c r="F23" s="51">
        <v>0</v>
      </c>
      <c r="G23" s="4"/>
      <c r="H23" s="51">
        <v>0</v>
      </c>
      <c r="I23" s="4"/>
      <c r="J23" s="4">
        <f>+$B$23+$D$23+$F$23+$H$23</f>
        <v>3785</v>
      </c>
      <c r="K23" s="13"/>
    </row>
    <row r="24" spans="1:11" x14ac:dyDescent="0.25">
      <c r="A24" s="14" t="s">
        <v>108</v>
      </c>
      <c r="B24" s="51">
        <v>0</v>
      </c>
      <c r="C24" s="4"/>
      <c r="D24" s="51">
        <v>0</v>
      </c>
      <c r="E24" s="4"/>
      <c r="F24" s="51">
        <v>1548</v>
      </c>
      <c r="G24" s="4"/>
      <c r="H24" s="51">
        <v>387</v>
      </c>
      <c r="I24" s="4"/>
      <c r="J24" s="4">
        <f>+$B$24+$D$24+$F$24+H24</f>
        <v>1935</v>
      </c>
      <c r="K24" s="13"/>
    </row>
    <row r="25" spans="1:11" x14ac:dyDescent="0.25">
      <c r="A25" s="22" t="s">
        <v>79</v>
      </c>
      <c r="B25" s="51">
        <v>0</v>
      </c>
      <c r="C25" s="4"/>
      <c r="D25" s="51">
        <v>0</v>
      </c>
      <c r="E25" s="4"/>
      <c r="F25" s="51">
        <v>248</v>
      </c>
      <c r="G25" s="4"/>
      <c r="H25" s="51">
        <v>0</v>
      </c>
      <c r="I25" s="4"/>
      <c r="J25" s="4">
        <f>+$B$25+$D$25+$F$25+$H$25</f>
        <v>248</v>
      </c>
      <c r="K25" s="13"/>
    </row>
    <row r="26" spans="1:11" x14ac:dyDescent="0.25">
      <c r="A26" s="22" t="s">
        <v>80</v>
      </c>
      <c r="B26" s="51">
        <v>324</v>
      </c>
      <c r="C26" s="4"/>
      <c r="D26" s="51">
        <v>0</v>
      </c>
      <c r="E26" s="4"/>
      <c r="F26" s="51">
        <v>733</v>
      </c>
      <c r="G26" s="4"/>
      <c r="H26" s="51">
        <v>0</v>
      </c>
      <c r="I26" s="4"/>
      <c r="J26" s="4">
        <f>+$B$26+$D$26+$F$26+$H$26</f>
        <v>1057</v>
      </c>
      <c r="K26" s="13"/>
    </row>
    <row r="27" spans="1:11" x14ac:dyDescent="0.25">
      <c r="A27" s="22" t="s">
        <v>81</v>
      </c>
      <c r="B27" s="4"/>
      <c r="C27" s="4"/>
      <c r="D27" s="4"/>
      <c r="E27" s="4"/>
      <c r="F27" s="4"/>
      <c r="G27" s="4"/>
      <c r="H27" s="4"/>
      <c r="I27" s="4"/>
      <c r="J27" s="4"/>
      <c r="K27" s="13"/>
    </row>
    <row r="28" spans="1:11" x14ac:dyDescent="0.25">
      <c r="A28" s="14" t="s">
        <v>82</v>
      </c>
      <c r="B28" s="51">
        <v>10964</v>
      </c>
      <c r="C28" s="4"/>
      <c r="D28" s="51">
        <v>1715</v>
      </c>
      <c r="E28" s="4"/>
      <c r="F28" s="51">
        <v>975</v>
      </c>
      <c r="G28" s="4"/>
      <c r="H28" s="51">
        <v>243</v>
      </c>
      <c r="I28" s="4"/>
      <c r="J28" s="4">
        <f>+$B$28+$D$28+$F$28+H28</f>
        <v>13897</v>
      </c>
      <c r="K28" s="13"/>
    </row>
    <row r="29" spans="1:11" x14ac:dyDescent="0.25">
      <c r="A29" s="14" t="s">
        <v>83</v>
      </c>
      <c r="B29" s="51">
        <v>1081</v>
      </c>
      <c r="C29" s="4"/>
      <c r="D29" s="51">
        <v>601</v>
      </c>
      <c r="E29" s="4"/>
      <c r="F29" s="51">
        <v>105</v>
      </c>
      <c r="G29" s="4"/>
      <c r="H29" s="51">
        <v>15</v>
      </c>
      <c r="I29" s="4"/>
      <c r="J29" s="4">
        <f>+$B$29+$D$29+$F$29+$H$29</f>
        <v>1802</v>
      </c>
      <c r="K29" s="13"/>
    </row>
    <row r="30" spans="1:11" x14ac:dyDescent="0.25">
      <c r="A30" s="14" t="s">
        <v>84</v>
      </c>
      <c r="B30" s="51">
        <v>0</v>
      </c>
      <c r="C30" s="4"/>
      <c r="D30" s="51">
        <v>2054</v>
      </c>
      <c r="E30" s="4"/>
      <c r="F30" s="51">
        <v>0</v>
      </c>
      <c r="G30" s="4"/>
      <c r="H30" s="51">
        <v>0</v>
      </c>
      <c r="I30" s="4"/>
      <c r="J30" s="4">
        <f>+$B$30+$D$30+$F$30+$H$30</f>
        <v>2054</v>
      </c>
      <c r="K30" s="13"/>
    </row>
    <row r="31" spans="1:11" x14ac:dyDescent="0.25">
      <c r="A31" s="14" t="s">
        <v>85</v>
      </c>
      <c r="B31" s="51">
        <v>3449</v>
      </c>
      <c r="C31" s="4"/>
      <c r="D31" s="51">
        <v>938</v>
      </c>
      <c r="E31" s="4"/>
      <c r="F31" s="51">
        <v>371</v>
      </c>
      <c r="G31" s="4"/>
      <c r="H31" s="51">
        <v>24</v>
      </c>
      <c r="I31" s="4"/>
      <c r="J31" s="4">
        <f>+$B$31+$D$31+$F$31+$H$31</f>
        <v>4782</v>
      </c>
      <c r="K31" s="13"/>
    </row>
    <row r="32" spans="1:11" x14ac:dyDescent="0.25">
      <c r="A32" s="14" t="s">
        <v>86</v>
      </c>
      <c r="B32" s="51">
        <v>0</v>
      </c>
      <c r="C32" s="4"/>
      <c r="D32" s="51">
        <v>8388</v>
      </c>
      <c r="E32" s="4"/>
      <c r="F32" s="51">
        <v>0</v>
      </c>
      <c r="G32" s="4"/>
      <c r="H32" s="51">
        <v>0</v>
      </c>
      <c r="I32" s="4"/>
      <c r="J32" s="4">
        <f>+$B$32+$D$32+$F$32+$H$32</f>
        <v>8388</v>
      </c>
      <c r="K32" s="13"/>
    </row>
    <row r="33" spans="1:11" x14ac:dyDescent="0.25">
      <c r="A33" s="14" t="s">
        <v>87</v>
      </c>
      <c r="B33" s="51">
        <v>1502</v>
      </c>
      <c r="C33" s="4"/>
      <c r="D33" s="51">
        <v>1282</v>
      </c>
      <c r="E33" s="4"/>
      <c r="F33" s="51">
        <v>135</v>
      </c>
      <c r="G33" s="4"/>
      <c r="H33" s="51">
        <v>32</v>
      </c>
      <c r="I33" s="4"/>
      <c r="J33" s="4">
        <f>+$B$33+$D$33+$F$33+$H$33</f>
        <v>2951</v>
      </c>
      <c r="K33" s="13"/>
    </row>
    <row r="34" spans="1:11" x14ac:dyDescent="0.25">
      <c r="A34" s="14" t="s">
        <v>88</v>
      </c>
      <c r="B34" s="51">
        <v>2293</v>
      </c>
      <c r="C34" s="4"/>
      <c r="D34" s="51">
        <v>874</v>
      </c>
      <c r="E34" s="4"/>
      <c r="F34" s="51">
        <v>581</v>
      </c>
      <c r="G34" s="4"/>
      <c r="H34" s="51">
        <v>387</v>
      </c>
      <c r="I34" s="4"/>
      <c r="J34" s="4">
        <f>+$B$34+$D$34+$F$34+$H$34</f>
        <v>4135</v>
      </c>
      <c r="K34" s="13"/>
    </row>
    <row r="35" spans="1:11" x14ac:dyDescent="0.25">
      <c r="A35" s="22" t="s">
        <v>89</v>
      </c>
      <c r="B35" s="51">
        <v>68</v>
      </c>
      <c r="C35" s="4"/>
      <c r="D35" s="51">
        <v>39</v>
      </c>
      <c r="E35" s="4"/>
      <c r="F35" s="51">
        <v>997</v>
      </c>
      <c r="G35" s="4"/>
      <c r="H35" s="51">
        <v>996</v>
      </c>
      <c r="I35" s="4"/>
      <c r="J35" s="4">
        <f>+$B$35+$D$35+$F$35+$H$35</f>
        <v>2100</v>
      </c>
      <c r="K35" s="13"/>
    </row>
    <row r="36" spans="1:11" x14ac:dyDescent="0.25">
      <c r="A36" s="22" t="s">
        <v>90</v>
      </c>
      <c r="B36" s="51">
        <v>434</v>
      </c>
      <c r="C36" s="4"/>
      <c r="D36" s="51">
        <v>138</v>
      </c>
      <c r="E36" s="4"/>
      <c r="F36" s="51">
        <v>968</v>
      </c>
      <c r="G36" s="4"/>
      <c r="H36" s="51">
        <v>1450</v>
      </c>
      <c r="I36" s="4"/>
      <c r="J36" s="4">
        <f>+$B$36+$D$36+$F$36+$H$36</f>
        <v>2990</v>
      </c>
      <c r="K36" s="13"/>
    </row>
    <row r="37" spans="1:11" x14ac:dyDescent="0.25">
      <c r="A37" s="22" t="s">
        <v>91</v>
      </c>
      <c r="B37" s="51">
        <v>1012</v>
      </c>
      <c r="C37" s="4"/>
      <c r="D37" s="51">
        <v>274</v>
      </c>
      <c r="E37" s="4"/>
      <c r="F37" s="51">
        <v>0</v>
      </c>
      <c r="G37" s="4"/>
      <c r="H37" s="51">
        <v>0</v>
      </c>
      <c r="I37" s="4"/>
      <c r="J37" s="4">
        <f>+$B$37+$D$37+$F$37+$H$37</f>
        <v>1286</v>
      </c>
      <c r="K37" s="13"/>
    </row>
    <row r="38" spans="1:11" x14ac:dyDescent="0.25">
      <c r="A38" s="22" t="s">
        <v>92</v>
      </c>
      <c r="B38" s="4"/>
      <c r="C38" s="4"/>
      <c r="D38" s="4"/>
      <c r="E38" s="4"/>
      <c r="F38" s="4"/>
      <c r="G38" s="4"/>
      <c r="H38" s="4"/>
      <c r="I38" s="4"/>
      <c r="J38" s="4"/>
      <c r="K38" s="13"/>
    </row>
    <row r="39" spans="1:11" x14ac:dyDescent="0.25">
      <c r="A39" s="14" t="s">
        <v>93</v>
      </c>
      <c r="B39" s="51">
        <v>3271</v>
      </c>
      <c r="C39" s="4"/>
      <c r="D39" s="51">
        <v>2243</v>
      </c>
      <c r="E39" s="4"/>
      <c r="F39" s="51">
        <v>0</v>
      </c>
      <c r="G39" s="4"/>
      <c r="H39" s="51">
        <v>0</v>
      </c>
      <c r="I39" s="4"/>
      <c r="J39" s="4">
        <f>+$B$39+$D$39+$F$39+$H$39</f>
        <v>5514</v>
      </c>
      <c r="K39" s="13"/>
    </row>
    <row r="40" spans="1:11" x14ac:dyDescent="0.25">
      <c r="A40" s="14" t="s">
        <v>94</v>
      </c>
      <c r="B40" s="51">
        <v>357</v>
      </c>
      <c r="C40" s="4"/>
      <c r="D40" s="51">
        <v>365</v>
      </c>
      <c r="E40" s="4"/>
      <c r="F40" s="51">
        <v>1779</v>
      </c>
      <c r="G40" s="4"/>
      <c r="H40" s="51">
        <v>432</v>
      </c>
      <c r="I40" s="4"/>
      <c r="J40" s="4">
        <f>+$B$40+$D$40+$F$40+$H$40</f>
        <v>2933</v>
      </c>
      <c r="K40" s="13"/>
    </row>
    <row r="41" spans="1:11" x14ac:dyDescent="0.25">
      <c r="A41" s="14" t="s">
        <v>40</v>
      </c>
      <c r="B41" s="51">
        <v>971</v>
      </c>
      <c r="C41" s="4"/>
      <c r="D41" s="51">
        <v>14</v>
      </c>
      <c r="E41" s="4"/>
      <c r="F41" s="51">
        <v>303</v>
      </c>
      <c r="G41" s="4"/>
      <c r="H41" s="51">
        <v>27</v>
      </c>
      <c r="I41" s="4"/>
      <c r="J41" s="4">
        <f>+$B$41+$D$41+$F$41+$H$41</f>
        <v>1315</v>
      </c>
      <c r="K41" s="13"/>
    </row>
    <row r="42" spans="1:11" x14ac:dyDescent="0.25">
      <c r="A42" s="22" t="s">
        <v>95</v>
      </c>
      <c r="B42" s="4"/>
      <c r="C42" s="4"/>
      <c r="D42" s="4"/>
      <c r="E42" s="4"/>
      <c r="F42" s="4"/>
      <c r="G42" s="4"/>
      <c r="H42" s="4"/>
      <c r="I42" s="4"/>
      <c r="J42" s="4"/>
      <c r="K42" s="13"/>
    </row>
    <row r="43" spans="1:11" x14ac:dyDescent="0.25">
      <c r="A43" s="14" t="s">
        <v>96</v>
      </c>
      <c r="B43" s="51">
        <v>409</v>
      </c>
      <c r="C43" s="4"/>
      <c r="D43" s="51">
        <v>208</v>
      </c>
      <c r="E43" s="4"/>
      <c r="F43" s="51">
        <v>0</v>
      </c>
      <c r="G43" s="4"/>
      <c r="H43" s="51">
        <v>0</v>
      </c>
      <c r="I43" s="4"/>
      <c r="J43" s="4">
        <f>+$B$43+$D$43+$F$43+$H$43</f>
        <v>617</v>
      </c>
      <c r="K43" s="13"/>
    </row>
    <row r="44" spans="1:11" x14ac:dyDescent="0.25">
      <c r="A44" s="14" t="s">
        <v>97</v>
      </c>
      <c r="B44" s="51">
        <v>1385</v>
      </c>
      <c r="C44" s="4"/>
      <c r="D44" s="51">
        <v>680</v>
      </c>
      <c r="E44" s="4"/>
      <c r="F44" s="51">
        <v>869</v>
      </c>
      <c r="G44" s="4"/>
      <c r="H44" s="51">
        <v>0</v>
      </c>
      <c r="I44" s="4"/>
      <c r="J44" s="4">
        <f>+$B$44+$D$44+$F$44+H44</f>
        <v>2934</v>
      </c>
      <c r="K44" s="13"/>
    </row>
    <row r="45" spans="1:11" x14ac:dyDescent="0.25">
      <c r="A45" s="22" t="s">
        <v>40</v>
      </c>
      <c r="B45" s="51">
        <v>24</v>
      </c>
      <c r="C45" s="4"/>
      <c r="D45" s="51">
        <v>0</v>
      </c>
      <c r="E45" s="4"/>
      <c r="F45" s="51">
        <v>220</v>
      </c>
      <c r="G45" s="4"/>
      <c r="H45" s="51">
        <v>57</v>
      </c>
      <c r="I45" s="4"/>
      <c r="J45" s="4">
        <f>+$B$45+$D$45+$F$45+$H$45</f>
        <v>301</v>
      </c>
      <c r="K45" s="13"/>
    </row>
    <row r="46" spans="1:11" x14ac:dyDescent="0.25">
      <c r="A46" s="14"/>
      <c r="B46" s="4"/>
      <c r="C46" s="4"/>
      <c r="D46" s="4"/>
      <c r="E46" s="4"/>
      <c r="F46" s="4"/>
      <c r="G46" s="4"/>
      <c r="H46" s="4"/>
      <c r="I46" s="4"/>
      <c r="J46" s="4"/>
      <c r="K46" s="13"/>
    </row>
    <row r="47" spans="1:11" s="32" customFormat="1" ht="15.6" x14ac:dyDescent="0.3">
      <c r="A47" s="22"/>
      <c r="B47" s="38">
        <f>SUM($B$17:$B$45)</f>
        <v>134051</v>
      </c>
      <c r="C47" s="38"/>
      <c r="D47" s="38">
        <f>SUM($D$17:$D$45)</f>
        <v>94231</v>
      </c>
      <c r="E47" s="38"/>
      <c r="F47" s="38">
        <f>SUM($F$17:$F$45)</f>
        <v>55629</v>
      </c>
      <c r="G47" s="38"/>
      <c r="H47" s="38">
        <f>SUM($H$17:$H$45)</f>
        <v>13541</v>
      </c>
      <c r="I47" s="38"/>
      <c r="J47" s="38">
        <f>SUM($J$17:$J$45)</f>
        <v>297452</v>
      </c>
      <c r="K47" s="34"/>
    </row>
    <row r="48" spans="1:11" ht="15.6" x14ac:dyDescent="0.3">
      <c r="A48" s="14"/>
      <c r="B48" s="39"/>
      <c r="C48" s="39"/>
      <c r="D48" s="39"/>
      <c r="E48" s="39"/>
      <c r="F48" s="39"/>
      <c r="G48" s="39"/>
      <c r="H48" s="39"/>
      <c r="I48" s="39"/>
      <c r="J48" s="38"/>
      <c r="K48" s="13"/>
    </row>
    <row r="49" spans="1:11" ht="14.4" thickBot="1" x14ac:dyDescent="0.3">
      <c r="A49" s="26"/>
      <c r="B49" s="6"/>
      <c r="C49" s="6"/>
      <c r="D49" s="6"/>
      <c r="E49" s="6"/>
      <c r="F49" s="6"/>
      <c r="G49" s="6"/>
      <c r="H49" s="6"/>
      <c r="I49" s="6"/>
      <c r="J49" s="6"/>
      <c r="K49" s="27"/>
    </row>
    <row r="50" spans="1:11" x14ac:dyDescent="0.25">
      <c r="A50" s="28"/>
      <c r="B50" s="4"/>
      <c r="C50" s="4"/>
      <c r="D50" s="4"/>
      <c r="E50" s="4"/>
      <c r="F50" s="4"/>
      <c r="G50" s="4"/>
      <c r="H50" s="4"/>
      <c r="I50" s="4"/>
      <c r="J50" s="4"/>
      <c r="K50" s="28"/>
    </row>
    <row r="52" spans="1:11" x14ac:dyDescent="0.25">
      <c r="A52" s="35" t="s">
        <v>145</v>
      </c>
    </row>
    <row r="53" spans="1:11" x14ac:dyDescent="0.25">
      <c r="A53" s="2" t="s">
        <v>146</v>
      </c>
    </row>
  </sheetData>
  <mergeCells count="6">
    <mergeCell ref="B6:D6"/>
    <mergeCell ref="F6:H6"/>
    <mergeCell ref="A1:J1"/>
    <mergeCell ref="A2:J2"/>
    <mergeCell ref="A3:J3"/>
    <mergeCell ref="A4:J4"/>
  </mergeCells>
  <pageMargins left="0.7" right="0.7" top="0.75" bottom="0.75" header="0.3" footer="0.3"/>
  <pageSetup paperSize="2867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031F6-189E-4F83-B655-5A1B208E3619}">
  <dimension ref="A1:E66"/>
  <sheetViews>
    <sheetView topLeftCell="A46" workbookViewId="0">
      <selection activeCell="A71" sqref="A71"/>
    </sheetView>
  </sheetViews>
  <sheetFormatPr baseColWidth="10" defaultRowHeight="13.8" x14ac:dyDescent="0.25"/>
  <cols>
    <col min="1" max="1" width="70.88671875" style="2" bestFit="1" customWidth="1"/>
    <col min="2" max="2" width="13.6640625" style="40" bestFit="1" customWidth="1"/>
    <col min="3" max="3" width="4.109375" style="40" customWidth="1"/>
    <col min="4" max="4" width="13.6640625" style="40" bestFit="1" customWidth="1"/>
    <col min="5" max="16384" width="11.5546875" style="2"/>
  </cols>
  <sheetData>
    <row r="1" spans="1:5" x14ac:dyDescent="0.25">
      <c r="A1" s="59" t="s">
        <v>67</v>
      </c>
      <c r="B1" s="60"/>
      <c r="C1" s="60"/>
      <c r="D1" s="60"/>
      <c r="E1" s="12"/>
    </row>
    <row r="2" spans="1:5" x14ac:dyDescent="0.25">
      <c r="A2" s="66" t="s">
        <v>110</v>
      </c>
      <c r="B2" s="67"/>
      <c r="C2" s="67"/>
      <c r="D2" s="67"/>
      <c r="E2" s="13"/>
    </row>
    <row r="3" spans="1:5" x14ac:dyDescent="0.25">
      <c r="A3" s="66" t="s">
        <v>111</v>
      </c>
      <c r="B3" s="67"/>
      <c r="C3" s="67"/>
      <c r="D3" s="67"/>
      <c r="E3" s="13"/>
    </row>
    <row r="4" spans="1:5" x14ac:dyDescent="0.25">
      <c r="A4" s="62" t="s">
        <v>28</v>
      </c>
      <c r="B4" s="63"/>
      <c r="C4" s="63"/>
      <c r="D4" s="63"/>
      <c r="E4" s="13"/>
    </row>
    <row r="5" spans="1:5" x14ac:dyDescent="0.25">
      <c r="A5" s="14"/>
      <c r="B5" s="45"/>
      <c r="C5" s="45"/>
      <c r="D5" s="45"/>
      <c r="E5" s="13"/>
    </row>
    <row r="6" spans="1:5" x14ac:dyDescent="0.25">
      <c r="A6" s="14"/>
      <c r="B6" s="45"/>
      <c r="C6" s="45"/>
      <c r="D6" s="45"/>
      <c r="E6" s="13"/>
    </row>
    <row r="7" spans="1:5" ht="17.399999999999999" x14ac:dyDescent="0.25">
      <c r="A7" s="14"/>
      <c r="B7" s="46" t="s">
        <v>24</v>
      </c>
      <c r="C7" s="46"/>
      <c r="D7" s="46" t="s">
        <v>25</v>
      </c>
      <c r="E7" s="13"/>
    </row>
    <row r="8" spans="1:5" x14ac:dyDescent="0.25">
      <c r="A8" s="22" t="s">
        <v>112</v>
      </c>
      <c r="B8" s="45"/>
      <c r="C8" s="45"/>
      <c r="D8" s="45"/>
      <c r="E8" s="13"/>
    </row>
    <row r="9" spans="1:5" x14ac:dyDescent="0.25">
      <c r="A9" s="14" t="s">
        <v>113</v>
      </c>
      <c r="B9" s="57">
        <v>108957</v>
      </c>
      <c r="C9" s="45"/>
      <c r="D9" s="57">
        <v>461356</v>
      </c>
      <c r="E9" s="13"/>
    </row>
    <row r="10" spans="1:5" ht="28.8" x14ac:dyDescent="0.3">
      <c r="A10" s="47" t="s">
        <v>114</v>
      </c>
      <c r="B10" s="45"/>
      <c r="C10" s="45"/>
      <c r="D10" s="45"/>
      <c r="E10" s="13"/>
    </row>
    <row r="11" spans="1:5" x14ac:dyDescent="0.25">
      <c r="A11" s="14" t="s">
        <v>76</v>
      </c>
      <c r="B11" s="57">
        <v>23812</v>
      </c>
      <c r="C11" s="45"/>
      <c r="D11" s="57">
        <v>14787</v>
      </c>
      <c r="E11" s="13"/>
    </row>
    <row r="12" spans="1:5" x14ac:dyDescent="0.25">
      <c r="A12" s="14" t="s">
        <v>115</v>
      </c>
      <c r="B12" s="57">
        <v>-1800</v>
      </c>
      <c r="C12" s="45"/>
      <c r="D12" s="57">
        <v>0</v>
      </c>
      <c r="E12" s="13"/>
    </row>
    <row r="13" spans="1:5" x14ac:dyDescent="0.25">
      <c r="A13" s="14" t="s">
        <v>116</v>
      </c>
      <c r="B13" s="57">
        <v>0</v>
      </c>
      <c r="C13" s="45"/>
      <c r="D13" s="57">
        <v>-837</v>
      </c>
      <c r="E13" s="13"/>
    </row>
    <row r="14" spans="1:5" x14ac:dyDescent="0.25">
      <c r="A14" s="14" t="s">
        <v>117</v>
      </c>
      <c r="B14" s="57">
        <v>-3256</v>
      </c>
      <c r="C14" s="45"/>
      <c r="D14" s="57">
        <v>-192</v>
      </c>
      <c r="E14" s="13"/>
    </row>
    <row r="15" spans="1:5" x14ac:dyDescent="0.25">
      <c r="A15" s="14"/>
      <c r="B15" s="45"/>
      <c r="C15" s="45"/>
      <c r="D15" s="45"/>
      <c r="E15" s="13"/>
    </row>
    <row r="16" spans="1:5" ht="14.4" x14ac:dyDescent="0.3">
      <c r="A16" s="18" t="s">
        <v>118</v>
      </c>
      <c r="B16" s="45"/>
      <c r="C16" s="45"/>
      <c r="D16" s="45"/>
      <c r="E16" s="13"/>
    </row>
    <row r="17" spans="1:5" x14ac:dyDescent="0.25">
      <c r="A17" s="14" t="s">
        <v>3</v>
      </c>
      <c r="B17" s="57">
        <v>1355</v>
      </c>
      <c r="C17" s="45"/>
      <c r="D17" s="57">
        <v>-677</v>
      </c>
      <c r="E17" s="13"/>
    </row>
    <row r="18" spans="1:5" x14ac:dyDescent="0.25">
      <c r="A18" s="14" t="s">
        <v>4</v>
      </c>
      <c r="B18" s="57">
        <v>2443</v>
      </c>
      <c r="C18" s="45"/>
      <c r="D18" s="57">
        <v>-1169</v>
      </c>
      <c r="E18" s="13"/>
    </row>
    <row r="19" spans="1:5" x14ac:dyDescent="0.25">
      <c r="A19" s="14" t="s">
        <v>119</v>
      </c>
      <c r="B19" s="57">
        <v>5748</v>
      </c>
      <c r="C19" s="45"/>
      <c r="D19" s="57">
        <v>-2874</v>
      </c>
      <c r="E19" s="13"/>
    </row>
    <row r="20" spans="1:5" x14ac:dyDescent="0.25">
      <c r="A20" s="14" t="s">
        <v>120</v>
      </c>
      <c r="B20" s="57">
        <v>-19682</v>
      </c>
      <c r="C20" s="45"/>
      <c r="D20" s="57">
        <v>-5563</v>
      </c>
      <c r="E20" s="13"/>
    </row>
    <row r="21" spans="1:5" x14ac:dyDescent="0.25">
      <c r="A21" s="14" t="s">
        <v>121</v>
      </c>
      <c r="B21" s="57">
        <v>25000</v>
      </c>
      <c r="C21" s="45"/>
      <c r="D21" s="57">
        <v>-230000</v>
      </c>
      <c r="E21" s="13"/>
    </row>
    <row r="22" spans="1:5" x14ac:dyDescent="0.25">
      <c r="A22" s="14"/>
      <c r="B22" s="45"/>
      <c r="C22" s="45"/>
      <c r="D22" s="45"/>
      <c r="E22" s="13"/>
    </row>
    <row r="23" spans="1:5" ht="14.4" x14ac:dyDescent="0.3">
      <c r="A23" s="18" t="s">
        <v>122</v>
      </c>
      <c r="B23" s="45"/>
      <c r="C23" s="45"/>
      <c r="D23" s="45"/>
      <c r="E23" s="13"/>
    </row>
    <row r="24" spans="1:5" x14ac:dyDescent="0.25">
      <c r="A24" s="14" t="s">
        <v>13</v>
      </c>
      <c r="B24" s="57">
        <v>-3445</v>
      </c>
      <c r="C24" s="45"/>
      <c r="D24" s="57">
        <v>300</v>
      </c>
      <c r="E24" s="13"/>
    </row>
    <row r="25" spans="1:5" x14ac:dyDescent="0.25">
      <c r="A25" s="14" t="s">
        <v>14</v>
      </c>
      <c r="B25" s="57">
        <v>-3861</v>
      </c>
      <c r="C25" s="45"/>
      <c r="D25" s="57">
        <v>354</v>
      </c>
      <c r="E25" s="13"/>
    </row>
    <row r="26" spans="1:5" x14ac:dyDescent="0.25">
      <c r="A26" s="14" t="s">
        <v>15</v>
      </c>
      <c r="B26" s="57">
        <v>2132</v>
      </c>
      <c r="C26" s="45"/>
      <c r="D26" s="57">
        <v>0</v>
      </c>
      <c r="E26" s="13"/>
    </row>
    <row r="27" spans="1:5" x14ac:dyDescent="0.25">
      <c r="A27" s="14"/>
      <c r="B27" s="45"/>
      <c r="C27" s="45"/>
      <c r="D27" s="45"/>
      <c r="E27" s="13"/>
    </row>
    <row r="28" spans="1:5" ht="14.4" x14ac:dyDescent="0.3">
      <c r="A28" s="18" t="s">
        <v>123</v>
      </c>
      <c r="B28" s="45"/>
      <c r="C28" s="45"/>
      <c r="D28" s="45"/>
      <c r="E28" s="13"/>
    </row>
    <row r="29" spans="1:5" x14ac:dyDescent="0.25">
      <c r="A29" s="14" t="s">
        <v>34</v>
      </c>
      <c r="B29" s="57">
        <v>-79897</v>
      </c>
      <c r="C29" s="45"/>
      <c r="D29" s="57">
        <v>-195082</v>
      </c>
      <c r="E29" s="13"/>
    </row>
    <row r="30" spans="1:5" ht="14.4" thickBot="1" x14ac:dyDescent="0.3">
      <c r="A30" s="19" t="s">
        <v>124</v>
      </c>
      <c r="B30" s="44">
        <v>-3771</v>
      </c>
      <c r="C30" s="45"/>
      <c r="D30" s="44">
        <v>-4827</v>
      </c>
      <c r="E30" s="13"/>
    </row>
    <row r="31" spans="1:5" ht="15.6" x14ac:dyDescent="0.3">
      <c r="A31" s="22" t="s">
        <v>125</v>
      </c>
      <c r="B31" s="48">
        <f>SUM($B$9:$B$30)</f>
        <v>53735</v>
      </c>
      <c r="C31" s="48"/>
      <c r="D31" s="48">
        <f>SUM($D$9:$D$30)</f>
        <v>35576</v>
      </c>
      <c r="E31" s="13"/>
    </row>
    <row r="32" spans="1:5" x14ac:dyDescent="0.25">
      <c r="A32" s="14"/>
      <c r="B32" s="45"/>
      <c r="C32" s="45"/>
      <c r="D32" s="45"/>
      <c r="E32" s="13"/>
    </row>
    <row r="33" spans="1:5" x14ac:dyDescent="0.25">
      <c r="A33" s="14"/>
      <c r="B33" s="45"/>
      <c r="C33" s="45"/>
      <c r="D33" s="45"/>
      <c r="E33" s="13"/>
    </row>
    <row r="34" spans="1:5" x14ac:dyDescent="0.25">
      <c r="A34" s="22" t="s">
        <v>126</v>
      </c>
      <c r="B34" s="45"/>
      <c r="C34" s="45"/>
      <c r="D34" s="45"/>
      <c r="E34" s="13"/>
    </row>
    <row r="35" spans="1:5" x14ac:dyDescent="0.25">
      <c r="A35" s="14" t="s">
        <v>127</v>
      </c>
      <c r="B35" s="57">
        <v>-37545</v>
      </c>
      <c r="C35" s="45"/>
      <c r="D35" s="57">
        <v>-13982</v>
      </c>
      <c r="E35" s="13"/>
    </row>
    <row r="36" spans="1:5" x14ac:dyDescent="0.25">
      <c r="A36" s="14" t="s">
        <v>128</v>
      </c>
      <c r="B36" s="57">
        <v>-60837</v>
      </c>
      <c r="C36" s="45"/>
      <c r="D36" s="57">
        <v>-22749</v>
      </c>
      <c r="E36" s="13"/>
    </row>
    <row r="37" spans="1:5" x14ac:dyDescent="0.25">
      <c r="A37" s="14" t="s">
        <v>129</v>
      </c>
      <c r="B37" s="57">
        <v>12500</v>
      </c>
      <c r="C37" s="45"/>
      <c r="D37" s="57">
        <v>11000</v>
      </c>
      <c r="E37" s="13"/>
    </row>
    <row r="38" spans="1:5" x14ac:dyDescent="0.25">
      <c r="A38" s="14" t="s">
        <v>130</v>
      </c>
      <c r="B38" s="57">
        <v>-2129</v>
      </c>
      <c r="C38" s="45"/>
      <c r="D38" s="57">
        <v>-501365</v>
      </c>
      <c r="E38" s="13"/>
    </row>
    <row r="39" spans="1:5" x14ac:dyDescent="0.25">
      <c r="A39" s="19" t="s">
        <v>131</v>
      </c>
      <c r="B39" s="57">
        <v>-30000</v>
      </c>
      <c r="C39" s="45"/>
      <c r="D39" s="57">
        <v>0</v>
      </c>
      <c r="E39" s="13"/>
    </row>
    <row r="40" spans="1:5" ht="14.4" thickBot="1" x14ac:dyDescent="0.3">
      <c r="A40" s="14" t="s">
        <v>40</v>
      </c>
      <c r="B40" s="44">
        <v>0</v>
      </c>
      <c r="C40" s="45"/>
      <c r="D40" s="44">
        <v>-500</v>
      </c>
      <c r="E40" s="13"/>
    </row>
    <row r="41" spans="1:5" ht="15.6" x14ac:dyDescent="0.3">
      <c r="A41" s="22" t="s">
        <v>132</v>
      </c>
      <c r="B41" s="48">
        <f>SUM($B$35:$B$40)</f>
        <v>-118011</v>
      </c>
      <c r="C41" s="48"/>
      <c r="D41" s="48">
        <f>SUM($D$35:$D$40)</f>
        <v>-527596</v>
      </c>
      <c r="E41" s="13"/>
    </row>
    <row r="42" spans="1:5" x14ac:dyDescent="0.25">
      <c r="A42" s="14"/>
      <c r="B42" s="45"/>
      <c r="C42" s="45"/>
      <c r="D42" s="45"/>
      <c r="E42" s="13"/>
    </row>
    <row r="43" spans="1:5" x14ac:dyDescent="0.25">
      <c r="A43" s="14"/>
      <c r="B43" s="45"/>
      <c r="C43" s="45"/>
      <c r="D43" s="45"/>
      <c r="E43" s="13"/>
    </row>
    <row r="44" spans="1:5" x14ac:dyDescent="0.25">
      <c r="A44" s="22" t="s">
        <v>133</v>
      </c>
      <c r="B44" s="45"/>
      <c r="C44" s="45"/>
      <c r="D44" s="45"/>
      <c r="E44" s="13"/>
    </row>
    <row r="45" spans="1:5" ht="14.4" x14ac:dyDescent="0.3">
      <c r="A45" s="18" t="s">
        <v>134</v>
      </c>
      <c r="B45" s="45"/>
      <c r="C45" s="45"/>
      <c r="D45" s="45"/>
      <c r="E45" s="13"/>
    </row>
    <row r="46" spans="1:5" x14ac:dyDescent="0.25">
      <c r="A46" s="14" t="s">
        <v>135</v>
      </c>
      <c r="B46" s="57">
        <v>17771</v>
      </c>
      <c r="C46" s="45"/>
      <c r="D46" s="57">
        <v>362946</v>
      </c>
      <c r="E46" s="13"/>
    </row>
    <row r="47" spans="1:5" x14ac:dyDescent="0.25">
      <c r="A47" s="14" t="s">
        <v>136</v>
      </c>
      <c r="B47" s="57">
        <v>39243</v>
      </c>
      <c r="C47" s="45"/>
      <c r="D47" s="57">
        <v>0</v>
      </c>
      <c r="E47" s="13"/>
    </row>
    <row r="48" spans="1:5" x14ac:dyDescent="0.25">
      <c r="A48" s="14" t="s">
        <v>137</v>
      </c>
      <c r="B48" s="57">
        <v>30000</v>
      </c>
      <c r="C48" s="45"/>
      <c r="D48" s="57">
        <v>0</v>
      </c>
      <c r="E48" s="13"/>
    </row>
    <row r="49" spans="1:5" x14ac:dyDescent="0.25">
      <c r="A49" s="14" t="s">
        <v>138</v>
      </c>
      <c r="B49" s="57">
        <v>2704</v>
      </c>
      <c r="C49" s="45"/>
      <c r="D49" s="57">
        <v>4165</v>
      </c>
      <c r="E49" s="13"/>
    </row>
    <row r="50" spans="1:5" x14ac:dyDescent="0.25">
      <c r="A50" s="14" t="s">
        <v>139</v>
      </c>
      <c r="B50" s="57">
        <v>-876</v>
      </c>
      <c r="C50" s="45"/>
      <c r="D50" s="57">
        <v>0</v>
      </c>
      <c r="E50" s="13"/>
    </row>
    <row r="51" spans="1:5" ht="14.4" thickBot="1" x14ac:dyDescent="0.3">
      <c r="A51" s="14" t="s">
        <v>140</v>
      </c>
      <c r="B51" s="44">
        <v>-10314</v>
      </c>
      <c r="C51" s="45"/>
      <c r="D51" s="44">
        <v>-10314</v>
      </c>
      <c r="E51" s="13"/>
    </row>
    <row r="52" spans="1:5" x14ac:dyDescent="0.25">
      <c r="A52" s="14"/>
      <c r="B52" s="45"/>
      <c r="C52" s="45"/>
      <c r="D52" s="45"/>
      <c r="E52" s="13"/>
    </row>
    <row r="53" spans="1:5" s="32" customFormat="1" ht="16.2" thickBot="1" x14ac:dyDescent="0.35">
      <c r="A53" s="22" t="s">
        <v>141</v>
      </c>
      <c r="B53" s="42">
        <f>SUM($B$46:$B$51)</f>
        <v>78528</v>
      </c>
      <c r="C53" s="45"/>
      <c r="D53" s="42">
        <f>SUM($D$46:$D$51)</f>
        <v>356797</v>
      </c>
      <c r="E53" s="34"/>
    </row>
    <row r="54" spans="1:5" x14ac:dyDescent="0.25">
      <c r="A54" s="14"/>
      <c r="B54" s="45"/>
      <c r="C54" s="45"/>
      <c r="D54" s="45"/>
      <c r="E54" s="13"/>
    </row>
    <row r="55" spans="1:5" s="43" customFormat="1" ht="15.6" x14ac:dyDescent="0.3">
      <c r="A55" s="49"/>
      <c r="B55" s="48">
        <f>+$B$31+$B$41+$B$53</f>
        <v>14252</v>
      </c>
      <c r="C55" s="48"/>
      <c r="D55" s="48">
        <f>+$D$31+$D$41+$D$53</f>
        <v>-135223</v>
      </c>
      <c r="E55" s="50"/>
    </row>
    <row r="56" spans="1:5" s="43" customFormat="1" ht="15.6" x14ac:dyDescent="0.3">
      <c r="A56" s="49"/>
      <c r="B56" s="48"/>
      <c r="C56" s="48"/>
      <c r="D56" s="48"/>
      <c r="E56" s="50"/>
    </row>
    <row r="57" spans="1:5" x14ac:dyDescent="0.25">
      <c r="A57" s="22" t="s">
        <v>142</v>
      </c>
      <c r="B57" s="45"/>
      <c r="C57" s="45"/>
      <c r="D57" s="45"/>
      <c r="E57" s="13"/>
    </row>
    <row r="58" spans="1:5" x14ac:dyDescent="0.25">
      <c r="A58" s="14" t="s">
        <v>143</v>
      </c>
      <c r="B58" s="57">
        <v>15655</v>
      </c>
      <c r="C58" s="45"/>
      <c r="D58" s="57">
        <v>150878</v>
      </c>
      <c r="E58" s="13"/>
    </row>
    <row r="59" spans="1:5" ht="15.6" x14ac:dyDescent="0.3">
      <c r="A59" s="22" t="s">
        <v>144</v>
      </c>
      <c r="B59" s="48">
        <f>SUM($B$55:$B$58)</f>
        <v>29907</v>
      </c>
      <c r="C59" s="48"/>
      <c r="D59" s="48">
        <f>SUM($D$55:$D$58)</f>
        <v>15655</v>
      </c>
      <c r="E59" s="13"/>
    </row>
    <row r="60" spans="1:5" x14ac:dyDescent="0.25">
      <c r="A60" s="22"/>
      <c r="B60" s="45"/>
      <c r="C60" s="45"/>
      <c r="D60" s="45"/>
      <c r="E60" s="13"/>
    </row>
    <row r="61" spans="1:5" x14ac:dyDescent="0.25">
      <c r="A61" s="14"/>
      <c r="B61" s="45"/>
      <c r="C61" s="45"/>
      <c r="D61" s="45"/>
      <c r="E61" s="13"/>
    </row>
    <row r="62" spans="1:5" ht="14.4" thickBot="1" x14ac:dyDescent="0.3">
      <c r="A62" s="26"/>
      <c r="B62" s="41"/>
      <c r="C62" s="41"/>
      <c r="D62" s="41"/>
      <c r="E62" s="27"/>
    </row>
    <row r="65" spans="1:1" x14ac:dyDescent="0.25">
      <c r="A65" s="35" t="s">
        <v>145</v>
      </c>
    </row>
    <row r="66" spans="1:1" x14ac:dyDescent="0.25">
      <c r="A66" s="2" t="s">
        <v>146</v>
      </c>
    </row>
  </sheetData>
  <mergeCells count="4">
    <mergeCell ref="A1:D1"/>
    <mergeCell ref="A2:D2"/>
    <mergeCell ref="A4:D4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ESTAD. DE SITUACIÓN FINANCIERA</vt:lpstr>
      <vt:lpstr>ESTAD. DE ACTIVIDADES</vt:lpstr>
      <vt:lpstr>ESTAD. GASTOS FUNCIONAMIENTO</vt:lpstr>
      <vt:lpstr>ESTAD. DE FLUJOS DE EFECTIVO 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ACCOUNTER</dc:creator>
  <cp:lastModifiedBy>ACCOUNTER</cp:lastModifiedBy>
  <dcterms:created xsi:type="dcterms:W3CDTF">2018-02-19T21:38:46Z</dcterms:created>
  <dcterms:modified xsi:type="dcterms:W3CDTF">2018-02-20T16:06:35Z</dcterms:modified>
</cp:coreProperties>
</file>